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D2FC8FA2-3C41-4EC1-B1A6-2C9EFDB73B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 Series" sheetId="20" r:id="rId1"/>
    <sheet name="200 Series" sheetId="25" r:id="rId2"/>
    <sheet name="800 Series" sheetId="22" r:id="rId3"/>
    <sheet name="1000 Series" sheetId="24" r:id="rId4"/>
    <sheet name="Apartments" sheetId="27" r:id="rId5"/>
    <sheet name="EXTRAS" sheetId="19" r:id="rId6"/>
  </sheets>
  <definedNames>
    <definedName name="_xlnm.Print_Area" localSheetId="0">'100 Series'!$A$1:$J$75</definedName>
    <definedName name="_xlnm.Print_Area" localSheetId="3">'1000 Series'!$A$1:$L$82</definedName>
    <definedName name="_xlnm.Print_Area" localSheetId="1">'200 Series'!$A$1:$J$75</definedName>
    <definedName name="_xlnm.Print_Area" localSheetId="2">'800 Series'!$A$1:$J$75</definedName>
    <definedName name="_xlnm.Print_Area" localSheetId="4">Apartments!$A$1:$J$75</definedName>
    <definedName name="_xlnm.Print_Area" localSheetId="5">EXTRAS!$A$1:$G$58</definedName>
    <definedName name="_xlnm.Print_Titles" localSheetId="3">'1000 Series'!$1:$11</definedName>
    <definedName name="_xlnm.Print_Titles" localSheetId="1">'200 Series'!$1:$11</definedName>
    <definedName name="_xlnm.Print_Titles" localSheetId="2">'800 Series'!$1:$11</definedName>
    <definedName name="_xlnm.Print_Titles" localSheetId="4">Apartments!$1:$11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27" l="1"/>
  <c r="G36" i="27"/>
  <c r="E36" i="27"/>
  <c r="C36" i="27"/>
  <c r="G35" i="27"/>
  <c r="E35" i="27"/>
  <c r="C35" i="27"/>
  <c r="G34" i="27"/>
  <c r="E34" i="27"/>
  <c r="C34" i="27"/>
  <c r="G33" i="27"/>
  <c r="E33" i="27"/>
  <c r="C33" i="27"/>
  <c r="G31" i="27"/>
  <c r="E31" i="27"/>
  <c r="C31" i="27"/>
  <c r="G30" i="27"/>
  <c r="E30" i="27"/>
  <c r="C30" i="27"/>
  <c r="G29" i="27"/>
  <c r="E29" i="27"/>
  <c r="C29" i="27"/>
  <c r="G28" i="27"/>
  <c r="E28" i="27"/>
  <c r="C28" i="27"/>
  <c r="G26" i="27"/>
  <c r="E26" i="27"/>
  <c r="C26" i="27"/>
  <c r="G25" i="27"/>
  <c r="E25" i="27"/>
  <c r="C25" i="27"/>
  <c r="G24" i="27"/>
  <c r="E24" i="27"/>
  <c r="C24" i="27"/>
  <c r="G23" i="27"/>
  <c r="E23" i="27"/>
  <c r="C23" i="27"/>
  <c r="J53" i="27"/>
  <c r="E21" i="27"/>
  <c r="C21" i="27"/>
  <c r="G20" i="27"/>
  <c r="E20" i="27"/>
  <c r="C20" i="27"/>
  <c r="G19" i="27"/>
  <c r="E19" i="27"/>
  <c r="C19" i="27"/>
  <c r="G18" i="27"/>
  <c r="E18" i="27"/>
  <c r="C18" i="27"/>
  <c r="A16" i="27"/>
  <c r="G8" i="27"/>
  <c r="C8" i="27"/>
  <c r="G7" i="27"/>
  <c r="C7" i="27"/>
  <c r="H5" i="27"/>
  <c r="H4" i="27"/>
  <c r="C4" i="27"/>
  <c r="J53" i="25"/>
  <c r="G19" i="25"/>
  <c r="E19" i="25"/>
  <c r="C19" i="25"/>
  <c r="G18" i="25"/>
  <c r="E18" i="25"/>
  <c r="C18" i="25"/>
  <c r="G21" i="25"/>
  <c r="E21" i="25"/>
  <c r="C21" i="25"/>
  <c r="A16" i="25"/>
  <c r="G8" i="25"/>
  <c r="C8" i="25"/>
  <c r="G7" i="25"/>
  <c r="C7" i="25"/>
  <c r="H5" i="25"/>
  <c r="H4" i="25"/>
  <c r="C4" i="25"/>
  <c r="F5" i="19"/>
  <c r="F4" i="19"/>
  <c r="F28" i="19"/>
  <c r="G28" i="19" s="1"/>
  <c r="J5" i="24"/>
  <c r="J4" i="24"/>
  <c r="I8" i="24"/>
  <c r="I7" i="24"/>
  <c r="C8" i="24"/>
  <c r="C7" i="24"/>
  <c r="C4" i="24"/>
  <c r="G8" i="22"/>
  <c r="G7" i="22"/>
  <c r="H5" i="22"/>
  <c r="H4" i="22"/>
  <c r="C8" i="22"/>
  <c r="C7" i="22"/>
  <c r="C4" i="22"/>
  <c r="G38" i="19"/>
  <c r="L59" i="24"/>
  <c r="J53" i="22"/>
  <c r="B8" i="19"/>
  <c r="D7" i="19"/>
  <c r="H21" i="27" l="1"/>
  <c r="I21" i="27" s="1"/>
  <c r="J21" i="27" s="1"/>
  <c r="H35" i="27"/>
  <c r="I35" i="27" s="1"/>
  <c r="J35" i="27" s="1"/>
  <c r="H33" i="27"/>
  <c r="I33" i="27" s="1"/>
  <c r="J33" i="27" s="1"/>
  <c r="H26" i="27"/>
  <c r="I26" i="27" s="1"/>
  <c r="H24" i="27"/>
  <c r="I24" i="27" s="1"/>
  <c r="J24" i="27" s="1"/>
  <c r="H23" i="27"/>
  <c r="I23" i="27" s="1"/>
  <c r="J23" i="27" s="1"/>
  <c r="H19" i="27"/>
  <c r="I19" i="27" s="1"/>
  <c r="J19" i="27" s="1"/>
  <c r="H25" i="27"/>
  <c r="I25" i="27" s="1"/>
  <c r="J25" i="27" s="1"/>
  <c r="H28" i="27"/>
  <c r="I28" i="27" s="1"/>
  <c r="J28" i="27" s="1"/>
  <c r="H34" i="27"/>
  <c r="I34" i="27" s="1"/>
  <c r="J34" i="27" s="1"/>
  <c r="H36" i="27"/>
  <c r="I36" i="27" s="1"/>
  <c r="J36" i="27" s="1"/>
  <c r="H31" i="27"/>
  <c r="I31" i="27" s="1"/>
  <c r="J31" i="27" s="1"/>
  <c r="H30" i="27"/>
  <c r="I30" i="27" s="1"/>
  <c r="J30" i="27" s="1"/>
  <c r="H29" i="27"/>
  <c r="I29" i="27"/>
  <c r="J29" i="27" s="1"/>
  <c r="H18" i="27"/>
  <c r="I18" i="27" s="1"/>
  <c r="J18" i="27" s="1"/>
  <c r="H20" i="27"/>
  <c r="I20" i="27" s="1"/>
  <c r="J20" i="27" s="1"/>
  <c r="H21" i="25"/>
  <c r="I21" i="25" s="1"/>
  <c r="J21" i="25" s="1"/>
  <c r="H19" i="25"/>
  <c r="I19" i="25" s="1"/>
  <c r="J19" i="25" s="1"/>
  <c r="H18" i="25"/>
  <c r="I18" i="25" s="1"/>
  <c r="J18" i="25" s="1"/>
  <c r="D8" i="19"/>
  <c r="B7" i="19"/>
  <c r="A16" i="24"/>
  <c r="A16" i="22"/>
  <c r="J26" i="27" l="1"/>
  <c r="F22" i="19"/>
  <c r="G22" i="19" s="1"/>
  <c r="C19" i="20"/>
  <c r="F25" i="19" l="1"/>
  <c r="G25" i="19" s="1"/>
  <c r="F27" i="19"/>
  <c r="G27" i="19" s="1"/>
  <c r="F24" i="19"/>
  <c r="G24" i="19" s="1"/>
  <c r="F26" i="19"/>
  <c r="G26" i="19" s="1"/>
  <c r="F29" i="19"/>
  <c r="G29" i="19" s="1"/>
  <c r="G38" i="24"/>
  <c r="G33" i="22" l="1"/>
  <c r="G29" i="22"/>
  <c r="E29" i="22"/>
  <c r="C29" i="22"/>
  <c r="C32" i="24"/>
  <c r="C36" i="24"/>
  <c r="C28" i="24"/>
  <c r="G23" i="24"/>
  <c r="G30" i="24"/>
  <c r="E18" i="24"/>
  <c r="C23" i="24"/>
  <c r="E22" i="24"/>
  <c r="E23" i="24"/>
  <c r="C18" i="24"/>
  <c r="C22" i="24"/>
  <c r="I38" i="24"/>
  <c r="G28" i="24"/>
  <c r="E28" i="24"/>
  <c r="E32" i="24"/>
  <c r="E36" i="24"/>
  <c r="G18" i="24"/>
  <c r="G32" i="24"/>
  <c r="C20" i="24"/>
  <c r="I23" i="24"/>
  <c r="G20" i="24"/>
  <c r="G34" i="24"/>
  <c r="E20" i="24"/>
  <c r="C26" i="24"/>
  <c r="C30" i="24"/>
  <c r="C34" i="24"/>
  <c r="C38" i="24"/>
  <c r="G22" i="24"/>
  <c r="G36" i="24"/>
  <c r="E26" i="24"/>
  <c r="E30" i="24"/>
  <c r="E34" i="24"/>
  <c r="E38" i="24"/>
  <c r="G26" i="24"/>
  <c r="C20" i="22"/>
  <c r="G20" i="22"/>
  <c r="G24" i="22"/>
  <c r="E28" i="22"/>
  <c r="C21" i="22"/>
  <c r="C28" i="22"/>
  <c r="E20" i="22"/>
  <c r="E24" i="22"/>
  <c r="C31" i="22"/>
  <c r="E26" i="22"/>
  <c r="E31" i="22"/>
  <c r="C18" i="22"/>
  <c r="C23" i="22"/>
  <c r="C33" i="22"/>
  <c r="G26" i="22"/>
  <c r="G31" i="22"/>
  <c r="E18" i="22"/>
  <c r="C24" i="22"/>
  <c r="E21" i="22"/>
  <c r="E23" i="22"/>
  <c r="E33" i="22"/>
  <c r="G18" i="22"/>
  <c r="C26" i="22"/>
  <c r="G21" i="22"/>
  <c r="G23" i="22"/>
  <c r="G28" i="22"/>
  <c r="H29" i="22" l="1"/>
  <c r="J36" i="24"/>
  <c r="K36" i="24" s="1"/>
  <c r="J32" i="24"/>
  <c r="K32" i="24" s="1"/>
  <c r="J20" i="24"/>
  <c r="K20" i="24" s="1"/>
  <c r="J30" i="24"/>
  <c r="K30" i="24" s="1"/>
  <c r="J23" i="24"/>
  <c r="K23" i="24" s="1"/>
  <c r="J26" i="24"/>
  <c r="K26" i="24" s="1"/>
  <c r="J22" i="24"/>
  <c r="K22" i="24" s="1"/>
  <c r="J18" i="24"/>
  <c r="K18" i="24" s="1"/>
  <c r="J38" i="24"/>
  <c r="K38" i="24" s="1"/>
  <c r="J28" i="24"/>
  <c r="K28" i="24" s="1"/>
  <c r="J34" i="24"/>
  <c r="K34" i="24" s="1"/>
  <c r="H23" i="22"/>
  <c r="H20" i="22"/>
  <c r="I20" i="22" s="1"/>
  <c r="H26" i="22"/>
  <c r="H28" i="22"/>
  <c r="H24" i="22"/>
  <c r="I24" i="22" s="1"/>
  <c r="H33" i="22"/>
  <c r="H31" i="22"/>
  <c r="H18" i="22"/>
  <c r="I18" i="22" s="1"/>
  <c r="H21" i="22"/>
  <c r="I33" i="22" l="1"/>
  <c r="J33" i="22" s="1"/>
  <c r="I31" i="22"/>
  <c r="J31" i="22" s="1"/>
  <c r="I23" i="22"/>
  <c r="J23" i="22" s="1"/>
  <c r="I21" i="22"/>
  <c r="J21" i="22" s="1"/>
  <c r="I28" i="22"/>
  <c r="J28" i="22" s="1"/>
  <c r="I26" i="22"/>
  <c r="J26" i="22" s="1"/>
  <c r="I29" i="22"/>
  <c r="J29" i="22" s="1"/>
  <c r="L26" i="24"/>
  <c r="L22" i="24"/>
  <c r="L36" i="24"/>
  <c r="L30" i="24"/>
  <c r="L34" i="24"/>
  <c r="L38" i="24"/>
  <c r="J24" i="22"/>
  <c r="J20" i="22"/>
  <c r="J18" i="22"/>
  <c r="L18" i="24"/>
  <c r="L23" i="24"/>
  <c r="G21" i="20"/>
  <c r="E25" i="20"/>
  <c r="C29" i="20"/>
  <c r="G25" i="20"/>
  <c r="G31" i="20"/>
  <c r="G18" i="20"/>
  <c r="E23" i="20"/>
  <c r="C27" i="20"/>
  <c r="E29" i="20"/>
  <c r="G29" i="20"/>
  <c r="G19" i="20"/>
  <c r="E21" i="20"/>
  <c r="C25" i="20"/>
  <c r="G27" i="20"/>
  <c r="E31" i="20"/>
  <c r="E18" i="20"/>
  <c r="C23" i="20"/>
  <c r="E19" i="20"/>
  <c r="G23" i="20"/>
  <c r="E27" i="20"/>
  <c r="C31" i="20"/>
  <c r="C18" i="20"/>
  <c r="C21" i="20"/>
  <c r="L20" i="24"/>
  <c r="L28" i="24"/>
  <c r="F16" i="19"/>
  <c r="G16" i="19" s="1"/>
  <c r="H18" i="20" l="1"/>
  <c r="H21" i="20"/>
  <c r="I21" i="20" s="1"/>
  <c r="H23" i="20"/>
  <c r="H31" i="20"/>
  <c r="H27" i="20"/>
  <c r="H29" i="20"/>
  <c r="H25" i="20"/>
  <c r="H19" i="20"/>
  <c r="L32" i="24"/>
  <c r="F15" i="19"/>
  <c r="G15" i="19" s="1"/>
  <c r="F17" i="19"/>
  <c r="G17" i="19" s="1"/>
  <c r="I25" i="20" l="1"/>
  <c r="J25" i="20" s="1"/>
  <c r="I29" i="20"/>
  <c r="J29" i="20" s="1"/>
  <c r="I27" i="20"/>
  <c r="J27" i="20" s="1"/>
  <c r="I31" i="20"/>
  <c r="J31" i="20" s="1"/>
  <c r="I23" i="20"/>
  <c r="J23" i="20" s="1"/>
  <c r="I19" i="20"/>
  <c r="J19" i="20" s="1"/>
  <c r="I18" i="20"/>
  <c r="J18" i="20" s="1"/>
  <c r="J21" i="20"/>
</calcChain>
</file>

<file path=xl/sharedStrings.xml><?xml version="1.0" encoding="utf-8"?>
<sst xmlns="http://schemas.openxmlformats.org/spreadsheetml/2006/main" count="349" uniqueCount="141">
  <si>
    <t xml:space="preserve"> </t>
  </si>
  <si>
    <t>SCHEDULE "C"</t>
  </si>
  <si>
    <t xml:space="preserve">DATE : </t>
  </si>
  <si>
    <t>PROJECT :</t>
  </si>
  <si>
    <t>SERIES :</t>
  </si>
  <si>
    <t>CONTRACT # :</t>
  </si>
  <si>
    <t>CONTRACTOR :</t>
  </si>
  <si>
    <t>CONTRACT PERIOD :</t>
  </si>
  <si>
    <t>Work Schedule # :</t>
  </si>
  <si>
    <t>TOTAL</t>
  </si>
  <si>
    <t>CODE</t>
  </si>
  <si>
    <t xml:space="preserve">  DAYS</t>
  </si>
  <si>
    <t xml:space="preserve">Contractor Initials: </t>
  </si>
  <si>
    <t>HST</t>
  </si>
  <si>
    <t>STAGE</t>
  </si>
  <si>
    <t xml:space="preserve">GRANITE </t>
  </si>
  <si>
    <t xml:space="preserve">Level 1 </t>
  </si>
  <si>
    <t>Level 2</t>
  </si>
  <si>
    <t xml:space="preserve">Level 3 </t>
  </si>
  <si>
    <t xml:space="preserve">QUARTZ  </t>
  </si>
  <si>
    <t>Level 4</t>
  </si>
  <si>
    <t>Level 5</t>
  </si>
  <si>
    <t>SERVICE :</t>
  </si>
  <si>
    <t xml:space="preserve">         as extras, repairs and service. This work must be submitted  on a separate invoice for each Purchase Order #.    </t>
  </si>
  <si>
    <t xml:space="preserve">         a Valecraft Superintendent and a Purchase Order if applicable.</t>
  </si>
  <si>
    <t xml:space="preserve">   TERMS OF PAYMENT</t>
  </si>
  <si>
    <t>30</t>
  </si>
  <si>
    <t xml:space="preserve">Valecraft Homes (2019) Initials: </t>
  </si>
  <si>
    <t>ALL SERIES</t>
  </si>
  <si>
    <t>Quorastone</t>
  </si>
  <si>
    <t>Cotton Knit</t>
  </si>
  <si>
    <t>ALL GRANITE TO BE 1-1/4" (3 cm) THICKNESS</t>
  </si>
  <si>
    <t>DATE :</t>
  </si>
  <si>
    <t xml:space="preserve">  Work Schedule # :</t>
  </si>
  <si>
    <t>UNIT COST</t>
  </si>
  <si>
    <t>A</t>
  </si>
  <si>
    <t>B</t>
  </si>
  <si>
    <t>A  +  B</t>
  </si>
  <si>
    <t>MODELS</t>
  </si>
  <si>
    <t>160-2</t>
  </si>
  <si>
    <t xml:space="preserve">  NOTE :   ALL INVOICES MUST INCLUDE THE FOLLOWING ITEMS</t>
  </si>
  <si>
    <t>1016 Loft</t>
  </si>
  <si>
    <t>KITCHEN</t>
  </si>
  <si>
    <t>ENSUITE</t>
  </si>
  <si>
    <t>MAIN BATH</t>
  </si>
  <si>
    <t>SQ.FT</t>
  </si>
  <si>
    <t>105 3 BED</t>
  </si>
  <si>
    <t>105 2 BED</t>
  </si>
  <si>
    <t>804 3 BED</t>
  </si>
  <si>
    <t>804 2 BED</t>
  </si>
  <si>
    <t>810 3 BED</t>
  </si>
  <si>
    <t>810 4 BED</t>
  </si>
  <si>
    <t>826 3 BED</t>
  </si>
  <si>
    <t>STANDARD QUARTZ QUORASTONE 2CM IN COTTON KNIT</t>
  </si>
  <si>
    <t>100 SERIES</t>
  </si>
  <si>
    <t>Per Sq.Ft.</t>
  </si>
  <si>
    <t>PRICE</t>
  </si>
  <si>
    <t xml:space="preserve">Stone Types Pre-selected by Owner </t>
  </si>
  <si>
    <t>Level 3</t>
  </si>
  <si>
    <t>NOTE :   ALL INVOICES MUST INCLUDE THE FOLLOWING ITEMS</t>
  </si>
  <si>
    <r>
      <t xml:space="preserve">   A - Contract No. , Lot / Unit No. , Model No. , Project Name,</t>
    </r>
    <r>
      <rPr>
        <b/>
        <sz val="9"/>
        <rFont val="Arial"/>
        <family val="2"/>
      </rPr>
      <t xml:space="preserve"> Completion Slip #, P.O.# (if required) Description of work</t>
    </r>
  </si>
  <si>
    <t xml:space="preserve">   B - Codes for your operations as per Schedule "C"</t>
  </si>
  <si>
    <t xml:space="preserve">   C - Invoices which have more than one Contract No.  will not be accepted</t>
  </si>
  <si>
    <t xml:space="preserve">   D - A Purchase Order # must be obtained for all work performed which is not included in this contract such </t>
  </si>
  <si>
    <t xml:space="preserve">   E - All invoices, extras, repairs or other must be accompanied by a completion slip, change order or work order from</t>
  </si>
  <si>
    <t xml:space="preserve">   F - Code 680 is for Extras</t>
  </si>
  <si>
    <t xml:space="preserve">   G - Invoices received without ALL proper documentation will be returned.</t>
  </si>
  <si>
    <t xml:space="preserve">Contractor to notify Owner immediately in cases of DIscontinued Quartz or changes of Colour in Granite from the Quarry. </t>
  </si>
  <si>
    <t xml:space="preserve">STANDARD - 2 cm </t>
  </si>
  <si>
    <t>SILESTONE - 3 cm</t>
  </si>
  <si>
    <t>Per Square Foot</t>
  </si>
  <si>
    <t>TERMS OF PAYMENT</t>
  </si>
  <si>
    <t>800 SERIES</t>
  </si>
  <si>
    <t>826 4 BED</t>
  </si>
  <si>
    <t xml:space="preserve">      </t>
  </si>
  <si>
    <t>CONTRACTOR  PER :</t>
  </si>
  <si>
    <t>EXTRA</t>
  </si>
  <si>
    <r>
      <t xml:space="preserve">   A - Contract No. , Lot / Unit No. , Model No. , Project Name,</t>
    </r>
    <r>
      <rPr>
        <b/>
        <sz val="12"/>
        <rFont val="Arial"/>
        <family val="2"/>
      </rPr>
      <t xml:space="preserve"> Completion Slip #, P.O.# (if required) Description of work</t>
    </r>
  </si>
  <si>
    <t xml:space="preserve">MAIN </t>
  </si>
  <si>
    <t>BATH</t>
  </si>
  <si>
    <t xml:space="preserve">Ensuite #2 </t>
  </si>
  <si>
    <t>Loft Bathroom</t>
  </si>
  <si>
    <t>Hourly Rate for repairs and authorized service outside of contractual obligations</t>
  </si>
  <si>
    <t>***PO REQUIRED ***                              EXTRAS  CODE 680</t>
  </si>
  <si>
    <t>A - 17</t>
  </si>
  <si>
    <t>DAYS</t>
  </si>
  <si>
    <t>1000 SERIES</t>
  </si>
  <si>
    <r>
      <t xml:space="preserve">         A - Contract No. , Lot / Unit No. , Model No. , Project Name,</t>
    </r>
    <r>
      <rPr>
        <b/>
        <sz val="12"/>
        <rFont val="Arial"/>
        <family val="2"/>
      </rPr>
      <t xml:space="preserve"> Completion Slip #, P.O.# (if required) Description of work</t>
    </r>
  </si>
  <si>
    <t xml:space="preserve">         B - Codes for your operations as per Schedule "C"</t>
  </si>
  <si>
    <t xml:space="preserve">   D - A Purchase Order # must be obtained for all work performed which is not included in this contract such as</t>
  </si>
  <si>
    <t xml:space="preserve">         C - Invoices which have more than one Contract No.  will not be accepted</t>
  </si>
  <si>
    <t xml:space="preserve">         D - A Purchase Order # must be obtained for all work performed which is not included in this contract such as</t>
  </si>
  <si>
    <t xml:space="preserve">               extras, repairs and service. This work must be submitted  on a separate invoice for each Purchase Order #.    </t>
  </si>
  <si>
    <t xml:space="preserve">         E - All invoices, extras, repairs or other must be accompanied by a completion slip, change order or work order from a </t>
  </si>
  <si>
    <t xml:space="preserve">               Valecraft Superintendent and a Purchase Order if applicable.</t>
  </si>
  <si>
    <t xml:space="preserve">         F - Code 680 is for Extras</t>
  </si>
  <si>
    <t xml:space="preserve">         G - Invoices received without ALL proper documentation will be returned.</t>
  </si>
  <si>
    <t xml:space="preserve">        extras, repairs and service. This work must be submitted  on a separate invoice for each Purchase Order #.    </t>
  </si>
  <si>
    <t xml:space="preserve">   E - All invoices, extras, repairs or other must be accompanied by a completion slip, change order or work order from a</t>
  </si>
  <si>
    <t xml:space="preserve">        Valecraft Superintendent and a Purchase Order if applicable.</t>
  </si>
  <si>
    <t>Level 6</t>
  </si>
  <si>
    <t>Group 0</t>
  </si>
  <si>
    <t>Group 1-2</t>
  </si>
  <si>
    <t>Group 3</t>
  </si>
  <si>
    <t>Group 4</t>
  </si>
  <si>
    <t>Group 5</t>
  </si>
  <si>
    <t>Group 6</t>
  </si>
  <si>
    <r>
      <rPr>
        <b/>
        <sz val="10"/>
        <rFont val="Arial"/>
        <family val="2"/>
      </rPr>
      <t xml:space="preserve">LEVEL 1 - </t>
    </r>
    <r>
      <rPr>
        <sz val="10"/>
        <rFont val="Arial"/>
        <family val="2"/>
      </rPr>
      <t>Blanco City, Blanco Maple, Grey Expo, Halcyon, Lagoon, Marengo, Miami Vena, Miami White, Tebas Black</t>
    </r>
  </si>
  <si>
    <r>
      <t xml:space="preserve">LEVEL 2 - </t>
    </r>
    <r>
      <rPr>
        <sz val="10"/>
        <rFont val="Arial"/>
        <family val="2"/>
      </rPr>
      <t>Alpine White, Coaral Clay, Helix, Lyra, Sienna Ridge, White North, White Storm, Ariel, Bianco Calacatta, Desert Silver, Lusso, Pearl Jasmine, Snowy Ibiza, Stellar Snow, Stellar Night, Yukon, White Arabesque</t>
    </r>
  </si>
  <si>
    <r>
      <rPr>
        <b/>
        <sz val="10"/>
        <rFont val="Arial"/>
        <family val="2"/>
      </rPr>
      <t>LEVEL 3</t>
    </r>
    <r>
      <rPr>
        <sz val="10"/>
        <rFont val="Arial"/>
        <family val="2"/>
      </rPr>
      <t xml:space="preserve"> - Blanco Orion, Calypso, Charcoal Soapstone, Classic Calacatta, Copper Mist, Kensho, White Zeus</t>
    </r>
  </si>
  <si>
    <r>
      <t xml:space="preserve">LEVEL 4 - </t>
    </r>
    <r>
      <rPr>
        <sz val="10"/>
        <rFont val="Arial"/>
        <family val="2"/>
      </rPr>
      <t>Bella, D'Or, Marfil, Ocean Jasper, Ocean Storm, Pietra, Statuario</t>
    </r>
  </si>
  <si>
    <r>
      <rPr>
        <b/>
        <sz val="10"/>
        <rFont val="Arial"/>
        <family val="2"/>
      </rPr>
      <t>LEVEL 5</t>
    </r>
    <r>
      <rPr>
        <sz val="10"/>
        <rFont val="Arial"/>
        <family val="2"/>
      </rPr>
      <t xml:space="preserve"> - Calacatta Gold, Dusk, Glow, Haze, Indigo, Marquina, Noctis, Noir, Toscana Cream</t>
    </r>
  </si>
  <si>
    <r>
      <rPr>
        <b/>
        <sz val="10"/>
        <rFont val="Arial"/>
        <family val="2"/>
      </rPr>
      <t>LEVEL 3</t>
    </r>
    <r>
      <rPr>
        <sz val="10"/>
        <rFont val="Arial"/>
        <family val="2"/>
      </rPr>
      <t xml:space="preserve"> - Bianco Antico, Torroncino, Nero Assoluto/Absolute Black, White Ice, Ash Blue, Azul Aran</t>
    </r>
  </si>
  <si>
    <r>
      <rPr>
        <b/>
        <sz val="10"/>
        <rFont val="Arial"/>
        <family val="2"/>
      </rPr>
      <t>LEVEL 2</t>
    </r>
    <r>
      <rPr>
        <sz val="10"/>
        <rFont val="Arial"/>
        <family val="2"/>
      </rPr>
      <t xml:space="preserve"> - Bianco Romano, Kashmere White, Fantasy Brown/Terra Bianca, Rocky Mountain, Viscount White/Salone</t>
    </r>
  </si>
  <si>
    <r>
      <rPr>
        <b/>
        <sz val="10"/>
        <rFont val="Arial"/>
        <family val="2"/>
      </rPr>
      <t>LEVEL 1</t>
    </r>
    <r>
      <rPr>
        <sz val="10"/>
        <rFont val="Arial"/>
        <family val="2"/>
      </rPr>
      <t xml:space="preserve"> - Black Pearl, Bianco Sardo, Coffee Brown, Desert Brown, Giallo Ornamental, Giallo Verona, Giallo Napoli, Giallo Ornamental Light/Moonlight, Moon White, New Caladonia, New Venetian Gold, New Venetian White, Santa Cecilia Light/Venetian Napoli, Steel Grey/Silver Pearl, Tan Brown, Serrizo</t>
    </r>
  </si>
  <si>
    <r>
      <rPr>
        <b/>
        <sz val="10"/>
        <rFont val="Arial"/>
        <family val="2"/>
      </rPr>
      <t>LEVEL 6</t>
    </r>
    <r>
      <rPr>
        <sz val="10"/>
        <rFont val="Arial"/>
        <family val="2"/>
      </rPr>
      <t xml:space="preserve"> - Bohemian Flame, Electric Pearl, Parisien Blue, Romantic Ash, Versailles Ivory, Victorian Silver</t>
    </r>
  </si>
  <si>
    <t>Merkley Oaks</t>
  </si>
  <si>
    <t>T. B. A.</t>
  </si>
  <si>
    <t>XXX - XXX</t>
  </si>
  <si>
    <t>April 1, 2025 to March 31, 2026</t>
  </si>
  <si>
    <t>200 SERIES</t>
  </si>
  <si>
    <t>201 2 BED</t>
  </si>
  <si>
    <t>201 3 BED</t>
  </si>
  <si>
    <t>Apartments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</si>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</sst>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_)"/>
    <numFmt numFmtId="165" formatCode="&quot;$&quot;#,##0.00"/>
    <numFmt numFmtId="166" formatCode="[$-409]mmmm\ d\,\ yyyy;@"/>
    <numFmt numFmtId="167" formatCode="mmmm\ d\,\ yyyy"/>
  </numFmts>
  <fonts count="2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 val="double"/>
      <sz val="14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u/>
      <sz val="11"/>
      <name val="Arial"/>
      <family val="2"/>
    </font>
    <font>
      <b/>
      <u/>
      <sz val="14"/>
      <name val="Arial"/>
      <family val="2"/>
    </font>
    <font>
      <b/>
      <i/>
      <sz val="11"/>
      <name val="Arial"/>
      <family val="2"/>
    </font>
    <font>
      <i/>
      <sz val="12"/>
      <name val="Arial"/>
      <family val="2"/>
    </font>
    <font>
      <b/>
      <u val="double"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theme="1"/>
      </left>
      <right/>
      <top/>
      <bottom style="double">
        <color indexed="8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 style="double">
        <color theme="1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theme="1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/>
      <diagonal/>
    </border>
    <border>
      <left/>
      <right style="double">
        <color theme="1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double">
        <color indexed="64"/>
      </top>
      <bottom style="double">
        <color indexed="8"/>
      </bottom>
      <diagonal/>
    </border>
    <border>
      <left/>
      <right style="double">
        <color theme="1"/>
      </right>
      <top style="double">
        <color indexed="64"/>
      </top>
      <bottom style="double">
        <color indexed="8"/>
      </bottom>
      <diagonal/>
    </border>
    <border>
      <left style="double">
        <color theme="1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theme="1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 style="double">
        <color indexed="8"/>
      </top>
      <bottom/>
      <diagonal/>
    </border>
    <border>
      <left/>
      <right style="double">
        <color theme="1"/>
      </right>
      <top style="double">
        <color indexed="8"/>
      </top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 style="thin">
        <color indexed="64"/>
      </right>
      <top style="thin">
        <color indexed="8"/>
      </top>
      <bottom/>
      <diagonal/>
    </border>
    <border>
      <left style="double">
        <color theme="1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theme="1"/>
      </right>
      <top style="double">
        <color indexed="64"/>
      </top>
      <bottom style="double">
        <color indexed="8"/>
      </bottom>
      <diagonal/>
    </border>
    <border>
      <left/>
      <right/>
      <top/>
      <bottom style="thin">
        <color auto="1"/>
      </bottom>
      <diagonal/>
    </border>
    <border>
      <left style="double">
        <color theme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theme="1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theme="1"/>
      </left>
      <right style="thin">
        <color theme="1"/>
      </right>
      <top style="double">
        <color indexed="8"/>
      </top>
      <bottom/>
      <diagonal/>
    </border>
    <border>
      <left style="thin">
        <color theme="1"/>
      </left>
      <right style="thin">
        <color theme="1"/>
      </right>
      <top style="double">
        <color indexed="8"/>
      </top>
      <bottom/>
      <diagonal/>
    </border>
    <border>
      <left style="thin">
        <color theme="1"/>
      </left>
      <right style="thin">
        <color indexed="8"/>
      </right>
      <top style="double">
        <color indexed="8"/>
      </top>
      <bottom/>
      <diagonal/>
    </border>
    <border>
      <left style="double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theme="1"/>
      </left>
      <right style="thin">
        <color theme="1"/>
      </right>
      <top style="double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theme="1"/>
      </bottom>
      <diagonal/>
    </border>
    <border>
      <left style="thin">
        <color theme="1"/>
      </left>
      <right style="double">
        <color indexed="64"/>
      </right>
      <top style="double">
        <color indexed="64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double">
        <color indexed="64"/>
      </right>
      <top style="thin">
        <color theme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35">
    <xf numFmtId="0" fontId="0" fillId="0" borderId="0" xfId="0"/>
    <xf numFmtId="0" fontId="2" fillId="0" borderId="0" xfId="2"/>
    <xf numFmtId="3" fontId="2" fillId="0" borderId="0" xfId="2" applyNumberFormat="1"/>
    <xf numFmtId="1" fontId="2" fillId="0" borderId="0" xfId="2" applyNumberFormat="1"/>
    <xf numFmtId="0" fontId="2" fillId="0" borderId="6" xfId="2" applyBorder="1"/>
    <xf numFmtId="0" fontId="2" fillId="0" borderId="0" xfId="2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167" fontId="7" fillId="0" borderId="0" xfId="2" applyNumberFormat="1" applyFont="1" applyAlignment="1">
      <alignment horizontal="center"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" fillId="0" borderId="2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2" fillId="0" borderId="2" xfId="2" applyBorder="1" applyAlignment="1">
      <alignment vertical="center"/>
    </xf>
    <xf numFmtId="0" fontId="1" fillId="0" borderId="8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" fillId="3" borderId="4" xfId="2" applyFont="1" applyFill="1" applyBorder="1" applyAlignment="1">
      <alignment horizontal="center" vertical="center"/>
    </xf>
    <xf numFmtId="0" fontId="1" fillId="3" borderId="5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" fillId="3" borderId="0" xfId="2" applyFont="1" applyFill="1" applyAlignment="1">
      <alignment vertical="center"/>
    </xf>
    <xf numFmtId="0" fontId="1" fillId="0" borderId="12" xfId="2" applyFont="1" applyBorder="1" applyAlignment="1">
      <alignment vertical="center"/>
    </xf>
    <xf numFmtId="164" fontId="1" fillId="0" borderId="13" xfId="2" applyNumberFormat="1" applyFont="1" applyBorder="1" applyAlignment="1">
      <alignment vertical="center"/>
    </xf>
    <xf numFmtId="164" fontId="1" fillId="0" borderId="14" xfId="2" applyNumberFormat="1" applyFont="1" applyBorder="1" applyAlignment="1">
      <alignment vertical="center"/>
    </xf>
    <xf numFmtId="164" fontId="1" fillId="0" borderId="0" xfId="2" applyNumberFormat="1" applyFont="1" applyAlignment="1">
      <alignment vertical="center"/>
    </xf>
    <xf numFmtId="164" fontId="2" fillId="0" borderId="0" xfId="2" applyNumberFormat="1" applyAlignment="1">
      <alignment horizontal="center" vertical="center"/>
    </xf>
    <xf numFmtId="164" fontId="2" fillId="0" borderId="0" xfId="2" applyNumberFormat="1" applyAlignment="1">
      <alignment vertical="center"/>
    </xf>
    <xf numFmtId="0" fontId="5" fillId="0" borderId="12" xfId="2" applyFont="1" applyBorder="1" applyAlignment="1">
      <alignment horizontal="center" vertical="center"/>
    </xf>
    <xf numFmtId="165" fontId="2" fillId="0" borderId="13" xfId="1" applyNumberFormat="1" applyFont="1" applyBorder="1" applyAlignment="1" applyProtection="1">
      <alignment horizontal="center" vertical="center"/>
    </xf>
    <xf numFmtId="165" fontId="2" fillId="0" borderId="14" xfId="1" applyNumberFormat="1" applyFont="1" applyBorder="1" applyAlignment="1" applyProtection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165" fontId="10" fillId="0" borderId="40" xfId="1" applyNumberFormat="1" applyFont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165" fontId="2" fillId="4" borderId="14" xfId="1" applyNumberFormat="1" applyFont="1" applyFill="1" applyBorder="1" applyAlignment="1" applyProtection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6" xfId="2" applyBorder="1" applyAlignment="1">
      <alignment vertical="center"/>
    </xf>
    <xf numFmtId="0" fontId="2" fillId="0" borderId="0" xfId="2" applyAlignment="1">
      <alignment horizontal="left" vertical="center"/>
    </xf>
    <xf numFmtId="0" fontId="9" fillId="0" borderId="6" xfId="2" applyFont="1" applyBorder="1" applyAlignment="1">
      <alignment vertical="center"/>
    </xf>
    <xf numFmtId="0" fontId="5" fillId="0" borderId="0" xfId="2" applyFont="1" applyAlignment="1">
      <alignment vertical="center"/>
    </xf>
    <xf numFmtId="3" fontId="9" fillId="0" borderId="2" xfId="2" applyNumberFormat="1" applyFont="1" applyBorder="1" applyAlignment="1">
      <alignment vertical="center"/>
    </xf>
    <xf numFmtId="1" fontId="1" fillId="0" borderId="2" xfId="2" applyNumberFormat="1" applyFont="1" applyBorder="1" applyAlignment="1">
      <alignment vertical="center"/>
    </xf>
    <xf numFmtId="3" fontId="1" fillId="3" borderId="4" xfId="2" applyNumberFormat="1" applyFont="1" applyFill="1" applyBorder="1" applyAlignment="1">
      <alignment horizontal="center" vertical="center"/>
    </xf>
    <xf numFmtId="1" fontId="1" fillId="3" borderId="5" xfId="2" applyNumberFormat="1" applyFont="1" applyFill="1" applyBorder="1" applyAlignment="1">
      <alignment horizontal="center" vertical="center"/>
    </xf>
    <xf numFmtId="3" fontId="1" fillId="0" borderId="13" xfId="2" applyNumberFormat="1" applyFont="1" applyBorder="1" applyAlignment="1">
      <alignment vertical="center"/>
    </xf>
    <xf numFmtId="1" fontId="1" fillId="0" borderId="14" xfId="2" applyNumberFormat="1" applyFont="1" applyBorder="1" applyAlignment="1">
      <alignment vertical="center"/>
    </xf>
    <xf numFmtId="3" fontId="2" fillId="0" borderId="0" xfId="2" applyNumberFormat="1" applyAlignment="1">
      <alignment vertical="center"/>
    </xf>
    <xf numFmtId="1" fontId="2" fillId="0" borderId="0" xfId="2" applyNumberFormat="1" applyAlignment="1">
      <alignment vertical="center"/>
    </xf>
    <xf numFmtId="0" fontId="7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0" fontId="3" fillId="0" borderId="52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 vertical="center"/>
    </xf>
    <xf numFmtId="0" fontId="5" fillId="0" borderId="55" xfId="2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52" xfId="2" applyFont="1" applyBorder="1" applyAlignment="1">
      <alignment horizontal="center" vertical="center"/>
    </xf>
    <xf numFmtId="0" fontId="5" fillId="0" borderId="53" xfId="2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167" fontId="3" fillId="2" borderId="65" xfId="2" applyNumberFormat="1" applyFont="1" applyFill="1" applyBorder="1" applyAlignment="1">
      <alignment vertical="center"/>
    </xf>
    <xf numFmtId="0" fontId="20" fillId="0" borderId="65" xfId="2" applyFont="1" applyBorder="1" applyAlignment="1">
      <alignment horizontal="left" vertical="center"/>
    </xf>
    <xf numFmtId="0" fontId="3" fillId="0" borderId="65" xfId="2" applyFont="1" applyBorder="1" applyAlignment="1">
      <alignment vertical="center"/>
    </xf>
    <xf numFmtId="0" fontId="3" fillId="0" borderId="65" xfId="2" applyFont="1" applyBorder="1" applyAlignment="1">
      <alignment horizontal="left" vertical="center"/>
    </xf>
    <xf numFmtId="0" fontId="7" fillId="0" borderId="65" xfId="2" applyFont="1" applyBorder="1" applyAlignment="1">
      <alignment vertical="center"/>
    </xf>
    <xf numFmtId="0" fontId="1" fillId="0" borderId="68" xfId="2" applyFont="1" applyBorder="1" applyAlignment="1">
      <alignment vertical="center"/>
    </xf>
    <xf numFmtId="0" fontId="2" fillId="0" borderId="69" xfId="2" applyBorder="1" applyAlignment="1">
      <alignment vertical="center"/>
    </xf>
    <xf numFmtId="0" fontId="1" fillId="0" borderId="70" xfId="2" applyFont="1" applyBorder="1" applyAlignment="1">
      <alignment horizontal="center" vertical="center"/>
    </xf>
    <xf numFmtId="0" fontId="5" fillId="0" borderId="71" xfId="2" applyFont="1" applyBorder="1" applyAlignment="1">
      <alignment horizontal="center" vertical="center"/>
    </xf>
    <xf numFmtId="0" fontId="5" fillId="0" borderId="72" xfId="2" applyFont="1" applyBorder="1" applyAlignment="1">
      <alignment horizontal="center" vertical="center"/>
    </xf>
    <xf numFmtId="0" fontId="6" fillId="0" borderId="73" xfId="2" applyFont="1" applyBorder="1" applyAlignment="1">
      <alignment horizontal="center" vertical="center"/>
    </xf>
    <xf numFmtId="0" fontId="9" fillId="0" borderId="74" xfId="2" applyFont="1" applyBorder="1" applyAlignment="1">
      <alignment horizontal="center" vertical="center"/>
    </xf>
    <xf numFmtId="0" fontId="9" fillId="0" borderId="75" xfId="2" applyFont="1" applyBorder="1" applyAlignment="1">
      <alignment horizontal="center" vertical="center"/>
    </xf>
    <xf numFmtId="0" fontId="9" fillId="0" borderId="76" xfId="2" applyFont="1" applyBorder="1" applyAlignment="1">
      <alignment horizontal="center" vertical="center"/>
    </xf>
    <xf numFmtId="0" fontId="9" fillId="0" borderId="77" xfId="2" applyFont="1" applyBorder="1" applyAlignment="1">
      <alignment horizontal="center" vertical="center"/>
    </xf>
    <xf numFmtId="0" fontId="3" fillId="0" borderId="78" xfId="2" applyFont="1" applyBorder="1" applyAlignment="1">
      <alignment horizontal="center" vertical="center"/>
    </xf>
    <xf numFmtId="0" fontId="5" fillId="0" borderId="74" xfId="2" applyFont="1" applyBorder="1" applyAlignment="1">
      <alignment horizontal="center" vertical="center"/>
    </xf>
    <xf numFmtId="0" fontId="5" fillId="0" borderId="75" xfId="2" applyFont="1" applyBorder="1" applyAlignment="1">
      <alignment horizontal="center" vertical="center"/>
    </xf>
    <xf numFmtId="0" fontId="5" fillId="0" borderId="76" xfId="2" applyFont="1" applyBorder="1" applyAlignment="1">
      <alignment horizontal="center" vertical="center"/>
    </xf>
    <xf numFmtId="0" fontId="5" fillId="0" borderId="77" xfId="2" applyFont="1" applyBorder="1" applyAlignment="1">
      <alignment horizontal="center" vertical="center"/>
    </xf>
    <xf numFmtId="0" fontId="6" fillId="0" borderId="78" xfId="2" applyFont="1" applyBorder="1" applyAlignment="1">
      <alignment horizontal="center" vertical="center"/>
    </xf>
    <xf numFmtId="0" fontId="5" fillId="3" borderId="70" xfId="2" applyFont="1" applyFill="1" applyBorder="1" applyAlignment="1">
      <alignment horizontal="center" vertical="center"/>
    </xf>
    <xf numFmtId="0" fontId="1" fillId="3" borderId="71" xfId="2" applyFont="1" applyFill="1" applyBorder="1" applyAlignment="1">
      <alignment horizontal="center" vertical="center"/>
    </xf>
    <xf numFmtId="0" fontId="1" fillId="0" borderId="79" xfId="2" applyFont="1" applyBorder="1" applyAlignment="1">
      <alignment vertical="center"/>
    </xf>
    <xf numFmtId="164" fontId="1" fillId="0" borderId="80" xfId="2" applyNumberFormat="1" applyFont="1" applyBorder="1" applyAlignment="1">
      <alignment vertical="center"/>
    </xf>
    <xf numFmtId="165" fontId="2" fillId="0" borderId="76" xfId="1" applyNumberFormat="1" applyFont="1" applyBorder="1" applyAlignment="1" applyProtection="1">
      <alignment horizontal="center" vertical="center"/>
    </xf>
    <xf numFmtId="165" fontId="2" fillId="0" borderId="81" xfId="1" applyNumberFormat="1" applyFont="1" applyBorder="1" applyAlignment="1" applyProtection="1">
      <alignment horizontal="center" vertical="center"/>
    </xf>
    <xf numFmtId="165" fontId="2" fillId="0" borderId="78" xfId="1" applyNumberFormat="1" applyFont="1" applyBorder="1" applyAlignment="1" applyProtection="1">
      <alignment horizontal="center" vertical="center"/>
    </xf>
    <xf numFmtId="0" fontId="5" fillId="0" borderId="82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165" fontId="2" fillId="0" borderId="81" xfId="1" applyNumberFormat="1" applyFont="1" applyBorder="1" applyAlignment="1" applyProtection="1">
      <alignment vertical="center"/>
    </xf>
    <xf numFmtId="165" fontId="2" fillId="0" borderId="78" xfId="1" applyNumberFormat="1" applyFont="1" applyBorder="1" applyAlignment="1" applyProtection="1">
      <alignment vertical="center"/>
    </xf>
    <xf numFmtId="165" fontId="2" fillId="0" borderId="77" xfId="1" applyNumberFormat="1" applyFont="1" applyBorder="1" applyAlignment="1" applyProtection="1">
      <alignment horizontal="center" vertical="center"/>
    </xf>
    <xf numFmtId="0" fontId="5" fillId="0" borderId="79" xfId="2" applyFont="1" applyBorder="1" applyAlignment="1">
      <alignment horizontal="center" vertical="center"/>
    </xf>
    <xf numFmtId="165" fontId="2" fillId="0" borderId="80" xfId="1" applyNumberFormat="1" applyFont="1" applyBorder="1" applyAlignment="1" applyProtection="1">
      <alignment vertical="center"/>
    </xf>
    <xf numFmtId="0" fontId="5" fillId="0" borderId="85" xfId="2" applyFont="1" applyBorder="1" applyAlignment="1">
      <alignment horizontal="center" vertical="center"/>
    </xf>
    <xf numFmtId="0" fontId="1" fillId="0" borderId="64" xfId="2" applyFont="1" applyBorder="1" applyAlignment="1">
      <alignment vertical="center"/>
    </xf>
    <xf numFmtId="0" fontId="1" fillId="0" borderId="65" xfId="2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2" fillId="0" borderId="65" xfId="2" applyBorder="1" applyAlignment="1">
      <alignment vertical="center"/>
    </xf>
    <xf numFmtId="0" fontId="2" fillId="0" borderId="89" xfId="2" applyBorder="1" applyAlignment="1">
      <alignment vertical="center"/>
    </xf>
    <xf numFmtId="0" fontId="2" fillId="0" borderId="90" xfId="2" applyBorder="1" applyAlignment="1">
      <alignment vertical="center"/>
    </xf>
    <xf numFmtId="0" fontId="2" fillId="0" borderId="91" xfId="2" applyBorder="1" applyAlignment="1">
      <alignment vertical="center"/>
    </xf>
    <xf numFmtId="0" fontId="2" fillId="0" borderId="64" xfId="2" applyBorder="1" applyAlignment="1">
      <alignment vertical="center"/>
    </xf>
    <xf numFmtId="0" fontId="9" fillId="0" borderId="65" xfId="2" applyFont="1" applyBorder="1" applyAlignment="1">
      <alignment horizontal="left" vertical="center"/>
    </xf>
    <xf numFmtId="0" fontId="5" fillId="0" borderId="73" xfId="2" applyFont="1" applyBorder="1" applyAlignment="1">
      <alignment horizontal="center" vertical="center"/>
    </xf>
    <xf numFmtId="0" fontId="5" fillId="0" borderId="78" xfId="2" applyFont="1" applyBorder="1" applyAlignment="1">
      <alignment horizontal="center" vertical="center"/>
    </xf>
    <xf numFmtId="0" fontId="5" fillId="0" borderId="92" xfId="2" applyFont="1" applyBorder="1" applyAlignment="1">
      <alignment horizontal="center" vertical="center"/>
    </xf>
    <xf numFmtId="0" fontId="2" fillId="0" borderId="75" xfId="2" applyBorder="1" applyAlignment="1">
      <alignment horizontal="center" vertical="center"/>
    </xf>
    <xf numFmtId="0" fontId="9" fillId="4" borderId="65" xfId="2" applyFont="1" applyFill="1" applyBorder="1" applyAlignment="1">
      <alignment vertical="center"/>
    </xf>
    <xf numFmtId="0" fontId="1" fillId="0" borderId="68" xfId="2" applyFont="1" applyBorder="1" applyAlignment="1">
      <alignment horizontal="right" vertical="center"/>
    </xf>
    <xf numFmtId="0" fontId="22" fillId="0" borderId="73" xfId="2" applyFont="1" applyBorder="1" applyAlignment="1">
      <alignment horizontal="center" vertical="center"/>
    </xf>
    <xf numFmtId="0" fontId="5" fillId="0" borderId="81" xfId="2" applyFont="1" applyBorder="1" applyAlignment="1">
      <alignment horizontal="center" vertical="center"/>
    </xf>
    <xf numFmtId="0" fontId="5" fillId="0" borderId="96" xfId="2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0" fillId="0" borderId="110" xfId="0" applyNumberFormat="1" applyFont="1" applyBorder="1" applyAlignment="1">
      <alignment horizontal="center" vertical="center"/>
    </xf>
    <xf numFmtId="165" fontId="10" fillId="0" borderId="41" xfId="0" applyNumberFormat="1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9" fillId="0" borderId="11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9" fontId="3" fillId="0" borderId="118" xfId="0" applyNumberFormat="1" applyFont="1" applyBorder="1" applyAlignment="1">
      <alignment horizontal="center" vertical="center"/>
    </xf>
    <xf numFmtId="0" fontId="3" fillId="0" borderId="119" xfId="0" applyFont="1" applyBorder="1" applyAlignment="1">
      <alignment vertical="center"/>
    </xf>
    <xf numFmtId="164" fontId="1" fillId="0" borderId="124" xfId="2" applyNumberFormat="1" applyFont="1" applyBorder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4" borderId="0" xfId="2" applyFont="1" applyFill="1" applyAlignment="1">
      <alignment vertical="center"/>
    </xf>
    <xf numFmtId="0" fontId="2" fillId="0" borderId="65" xfId="2" applyBorder="1"/>
    <xf numFmtId="0" fontId="3" fillId="0" borderId="6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56" xfId="2" applyFont="1" applyBorder="1" applyAlignment="1">
      <alignment horizontal="center" vertical="center"/>
    </xf>
    <xf numFmtId="0" fontId="9" fillId="0" borderId="125" xfId="0" applyFont="1" applyBorder="1" applyAlignment="1">
      <alignment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0" borderId="19" xfId="0" applyFont="1" applyBorder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20" xfId="0" applyNumberFormat="1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2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" fillId="0" borderId="0" xfId="0" applyFont="1"/>
    <xf numFmtId="0" fontId="7" fillId="0" borderId="65" xfId="0" applyFont="1" applyBorder="1" applyAlignment="1">
      <alignment vertical="center"/>
    </xf>
    <xf numFmtId="0" fontId="1" fillId="0" borderId="126" xfId="2" applyFont="1" applyBorder="1" applyAlignment="1">
      <alignment vertical="center"/>
    </xf>
    <xf numFmtId="0" fontId="1" fillId="0" borderId="127" xfId="2" applyFont="1" applyBorder="1" applyAlignment="1">
      <alignment vertical="center"/>
    </xf>
    <xf numFmtId="164" fontId="1" fillId="0" borderId="127" xfId="2" applyNumberFormat="1" applyFont="1" applyBorder="1" applyAlignment="1">
      <alignment vertical="center"/>
    </xf>
    <xf numFmtId="164" fontId="1" fillId="0" borderId="128" xfId="2" applyNumberFormat="1" applyFont="1" applyBorder="1" applyAlignment="1">
      <alignment vertical="center"/>
    </xf>
    <xf numFmtId="0" fontId="5" fillId="0" borderId="129" xfId="2" applyFont="1" applyBorder="1" applyAlignment="1">
      <alignment horizontal="center" vertical="center"/>
    </xf>
    <xf numFmtId="0" fontId="2" fillId="0" borderId="130" xfId="2" applyBorder="1" applyAlignment="1">
      <alignment horizontal="center" vertical="center"/>
    </xf>
    <xf numFmtId="165" fontId="2" fillId="0" borderId="130" xfId="1" applyNumberFormat="1" applyFont="1" applyBorder="1" applyAlignment="1" applyProtection="1">
      <alignment horizontal="center" vertical="center"/>
    </xf>
    <xf numFmtId="0" fontId="2" fillId="0" borderId="131" xfId="2" applyBorder="1" applyAlignment="1">
      <alignment horizontal="center" vertical="center"/>
    </xf>
    <xf numFmtId="0" fontId="5" fillId="0" borderId="132" xfId="2" applyFont="1" applyBorder="1" applyAlignment="1">
      <alignment horizontal="center" vertical="center"/>
    </xf>
    <xf numFmtId="0" fontId="1" fillId="0" borderId="130" xfId="2" applyFont="1" applyBorder="1" applyAlignment="1">
      <alignment horizontal="center" vertical="center"/>
    </xf>
    <xf numFmtId="0" fontId="8" fillId="0" borderId="130" xfId="2" applyFont="1" applyBorder="1" applyAlignment="1">
      <alignment horizontal="center" vertical="center"/>
    </xf>
    <xf numFmtId="0" fontId="1" fillId="0" borderId="131" xfId="2" applyFont="1" applyBorder="1" applyAlignment="1">
      <alignment horizontal="center" vertical="center"/>
    </xf>
    <xf numFmtId="164" fontId="1" fillId="0" borderId="114" xfId="2" applyNumberFormat="1" applyFont="1" applyBorder="1" applyAlignment="1">
      <alignment vertical="center"/>
    </xf>
    <xf numFmtId="164" fontId="1" fillId="0" borderId="133" xfId="2" applyNumberFormat="1" applyFont="1" applyBorder="1" applyAlignment="1">
      <alignment vertical="center"/>
    </xf>
    <xf numFmtId="165" fontId="5" fillId="0" borderId="134" xfId="2" applyNumberFormat="1" applyFont="1" applyBorder="1" applyAlignment="1">
      <alignment horizontal="center" vertical="center"/>
    </xf>
    <xf numFmtId="165" fontId="2" fillId="0" borderId="134" xfId="2" applyNumberFormat="1" applyBorder="1" applyAlignment="1">
      <alignment vertical="center"/>
    </xf>
    <xf numFmtId="165" fontId="2" fillId="0" borderId="135" xfId="2" applyNumberFormat="1" applyBorder="1" applyAlignment="1">
      <alignment vertical="center"/>
    </xf>
    <xf numFmtId="165" fontId="2" fillId="0" borderId="55" xfId="1" applyNumberFormat="1" applyFont="1" applyBorder="1" applyAlignment="1" applyProtection="1">
      <alignment vertical="center"/>
    </xf>
    <xf numFmtId="0" fontId="6" fillId="0" borderId="136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3" fillId="0" borderId="134" xfId="2" applyFont="1" applyBorder="1" applyAlignment="1">
      <alignment horizontal="center" vertical="center"/>
    </xf>
    <xf numFmtId="0" fontId="3" fillId="0" borderId="81" xfId="2" applyFont="1" applyBorder="1" applyAlignment="1">
      <alignment horizontal="center" vertical="center"/>
    </xf>
    <xf numFmtId="0" fontId="5" fillId="0" borderId="134" xfId="2" applyFont="1" applyBorder="1" applyAlignment="1">
      <alignment horizontal="center" vertical="center"/>
    </xf>
    <xf numFmtId="9" fontId="5" fillId="0" borderId="81" xfId="2" applyNumberFormat="1" applyFont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  <xf numFmtId="0" fontId="1" fillId="3" borderId="9" xfId="2" applyFont="1" applyFill="1" applyBorder="1" applyAlignment="1">
      <alignment horizontal="center" vertical="center"/>
    </xf>
    <xf numFmtId="164" fontId="1" fillId="0" borderId="137" xfId="2" applyNumberFormat="1" applyFont="1" applyBorder="1" applyAlignment="1">
      <alignment vertical="center"/>
    </xf>
    <xf numFmtId="164" fontId="1" fillId="0" borderId="138" xfId="2" applyNumberFormat="1" applyFont="1" applyBorder="1" applyAlignment="1">
      <alignment vertical="center"/>
    </xf>
    <xf numFmtId="165" fontId="5" fillId="7" borderId="48" xfId="1" applyNumberFormat="1" applyFont="1" applyFill="1" applyBorder="1" applyAlignment="1" applyProtection="1">
      <alignment horizontal="center" vertical="center"/>
    </xf>
    <xf numFmtId="165" fontId="2" fillId="0" borderId="131" xfId="1" applyNumberFormat="1" applyFont="1" applyBorder="1" applyAlignment="1" applyProtection="1">
      <alignment horizontal="center" vertical="center"/>
    </xf>
    <xf numFmtId="0" fontId="9" fillId="0" borderId="65" xfId="0" applyFont="1" applyBorder="1" applyAlignment="1">
      <alignment vertical="center"/>
    </xf>
    <xf numFmtId="0" fontId="5" fillId="2" borderId="0" xfId="2" applyFont="1" applyFill="1" applyAlignment="1">
      <alignment vertical="center"/>
    </xf>
    <xf numFmtId="165" fontId="5" fillId="7" borderId="21" xfId="1" applyNumberFormat="1" applyFont="1" applyFill="1" applyBorder="1" applyAlignment="1" applyProtection="1">
      <alignment horizontal="center" vertical="center"/>
    </xf>
    <xf numFmtId="165" fontId="5" fillId="0" borderId="134" xfId="2" applyNumberFormat="1" applyFont="1" applyBorder="1" applyAlignment="1">
      <alignment vertical="center"/>
    </xf>
    <xf numFmtId="165" fontId="5" fillId="0" borderId="135" xfId="2" applyNumberFormat="1" applyFont="1" applyBorder="1" applyAlignment="1">
      <alignment vertical="center"/>
    </xf>
    <xf numFmtId="0" fontId="5" fillId="0" borderId="136" xfId="2" applyFont="1" applyBorder="1" applyAlignment="1">
      <alignment horizontal="center" vertical="center"/>
    </xf>
    <xf numFmtId="9" fontId="5" fillId="0" borderId="55" xfId="2" applyNumberFormat="1" applyFont="1" applyBorder="1" applyAlignment="1">
      <alignment horizontal="center" vertical="center"/>
    </xf>
    <xf numFmtId="0" fontId="1" fillId="0" borderId="139" xfId="2" applyFont="1" applyBorder="1" applyAlignment="1">
      <alignment vertical="center"/>
    </xf>
    <xf numFmtId="0" fontId="1" fillId="0" borderId="140" xfId="2" applyFont="1" applyBorder="1" applyAlignment="1">
      <alignment vertical="center"/>
    </xf>
    <xf numFmtId="164" fontId="1" fillId="0" borderId="140" xfId="2" applyNumberFormat="1" applyFont="1" applyBorder="1" applyAlignment="1">
      <alignment vertical="center"/>
    </xf>
    <xf numFmtId="3" fontId="1" fillId="0" borderId="140" xfId="2" applyNumberFormat="1" applyFont="1" applyBorder="1" applyAlignment="1">
      <alignment vertical="center"/>
    </xf>
    <xf numFmtId="1" fontId="1" fillId="0" borderId="140" xfId="2" applyNumberFormat="1" applyFont="1" applyBorder="1" applyAlignment="1">
      <alignment vertical="center"/>
    </xf>
    <xf numFmtId="164" fontId="1" fillId="0" borderId="141" xfId="2" applyNumberFormat="1" applyFont="1" applyBorder="1" applyAlignment="1">
      <alignment vertical="center"/>
    </xf>
    <xf numFmtId="0" fontId="5" fillId="0" borderId="142" xfId="2" applyFont="1" applyBorder="1" applyAlignment="1">
      <alignment horizontal="center" vertical="center"/>
    </xf>
    <xf numFmtId="0" fontId="2" fillId="0" borderId="143" xfId="2" applyBorder="1" applyAlignment="1">
      <alignment horizontal="center" vertical="center"/>
    </xf>
    <xf numFmtId="165" fontId="2" fillId="0" borderId="143" xfId="1" applyNumberFormat="1" applyFont="1" applyBorder="1" applyAlignment="1" applyProtection="1">
      <alignment horizontal="center" vertical="center"/>
    </xf>
    <xf numFmtId="165" fontId="2" fillId="0" borderId="144" xfId="1" applyNumberFormat="1" applyFont="1" applyBorder="1" applyAlignment="1" applyProtection="1">
      <alignment horizontal="center" vertical="center"/>
    </xf>
    <xf numFmtId="165" fontId="2" fillId="0" borderId="143" xfId="1" applyNumberFormat="1" applyFont="1" applyBorder="1" applyAlignment="1" applyProtection="1">
      <alignment horizontal="left" vertical="center"/>
    </xf>
    <xf numFmtId="0" fontId="23" fillId="0" borderId="143" xfId="2" applyFont="1" applyBorder="1" applyAlignment="1">
      <alignment horizontal="center" vertical="center"/>
    </xf>
    <xf numFmtId="0" fontId="23" fillId="0" borderId="144" xfId="2" applyFont="1" applyBorder="1" applyAlignment="1">
      <alignment horizontal="center" vertical="center"/>
    </xf>
    <xf numFmtId="0" fontId="2" fillId="0" borderId="145" xfId="2" applyBorder="1"/>
    <xf numFmtId="0" fontId="2" fillId="0" borderId="146" xfId="2" applyBorder="1"/>
    <xf numFmtId="3" fontId="2" fillId="0" borderId="146" xfId="2" applyNumberFormat="1" applyBorder="1"/>
    <xf numFmtId="1" fontId="2" fillId="0" borderId="146" xfId="2" applyNumberFormat="1" applyBorder="1"/>
    <xf numFmtId="0" fontId="2" fillId="0" borderId="147" xfId="2" applyBorder="1"/>
    <xf numFmtId="164" fontId="1" fillId="0" borderId="148" xfId="2" applyNumberFormat="1" applyFont="1" applyBorder="1" applyAlignment="1">
      <alignment vertical="center"/>
    </xf>
    <xf numFmtId="164" fontId="1" fillId="0" borderId="149" xfId="2" applyNumberFormat="1" applyFont="1" applyBorder="1" applyAlignment="1">
      <alignment vertical="center"/>
    </xf>
    <xf numFmtId="165" fontId="5" fillId="0" borderId="150" xfId="2" applyNumberFormat="1" applyFont="1" applyBorder="1" applyAlignment="1">
      <alignment horizontal="center" vertical="center"/>
    </xf>
    <xf numFmtId="165" fontId="2" fillId="0" borderId="151" xfId="1" applyNumberFormat="1" applyFont="1" applyBorder="1" applyAlignment="1" applyProtection="1">
      <alignment horizontal="center" vertical="center"/>
    </xf>
    <xf numFmtId="165" fontId="5" fillId="0" borderId="150" xfId="2" applyNumberFormat="1" applyFont="1" applyBorder="1" applyAlignment="1">
      <alignment vertical="center"/>
    </xf>
    <xf numFmtId="165" fontId="2" fillId="0" borderId="151" xfId="1" applyNumberFormat="1" applyFont="1" applyBorder="1" applyAlignment="1" applyProtection="1">
      <alignment vertical="center"/>
    </xf>
    <xf numFmtId="0" fontId="2" fillId="0" borderId="152" xfId="2" applyBorder="1"/>
    <xf numFmtId="0" fontId="2" fillId="0" borderId="153" xfId="2" applyBorder="1"/>
    <xf numFmtId="0" fontId="22" fillId="0" borderId="136" xfId="2" applyFont="1" applyBorder="1" applyAlignment="1">
      <alignment horizontal="center" vertical="center"/>
    </xf>
    <xf numFmtId="0" fontId="22" fillId="0" borderId="53" xfId="2" applyFont="1" applyBorder="1" applyAlignment="1">
      <alignment horizontal="center" vertical="center"/>
    </xf>
    <xf numFmtId="0" fontId="7" fillId="0" borderId="64" xfId="2" applyFont="1" applyBorder="1" applyAlignment="1">
      <alignment horizontal="right" vertical="center"/>
    </xf>
    <xf numFmtId="167" fontId="5" fillId="2" borderId="65" xfId="2" applyNumberFormat="1" applyFont="1" applyFill="1" applyBorder="1" applyAlignment="1">
      <alignment vertical="center"/>
    </xf>
    <xf numFmtId="0" fontId="3" fillId="4" borderId="25" xfId="0" applyFont="1" applyFill="1" applyBorder="1" applyAlignment="1">
      <alignment horizontal="center" vertical="center"/>
    </xf>
    <xf numFmtId="165" fontId="10" fillId="4" borderId="0" xfId="0" applyNumberFormat="1" applyFont="1" applyFill="1" applyAlignment="1">
      <alignment horizontal="center" vertical="center"/>
    </xf>
    <xf numFmtId="165" fontId="10" fillId="4" borderId="108" xfId="0" applyNumberFormat="1" applyFont="1" applyFill="1" applyBorder="1" applyAlignment="1">
      <alignment horizontal="center" vertical="center"/>
    </xf>
    <xf numFmtId="165" fontId="10" fillId="4" borderId="98" xfId="1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25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1" fillId="4" borderId="102" xfId="0" applyFont="1" applyFill="1" applyBorder="1" applyAlignment="1">
      <alignment horizontal="left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165" fontId="18" fillId="4" borderId="104" xfId="1" applyNumberFormat="1" applyFont="1" applyFill="1" applyBorder="1" applyAlignment="1" applyProtection="1">
      <alignment horizontal="center" vertical="center"/>
    </xf>
    <xf numFmtId="165" fontId="10" fillId="4" borderId="77" xfId="1" applyNumberFormat="1" applyFont="1" applyFill="1" applyBorder="1" applyAlignment="1" applyProtection="1">
      <alignment horizontal="center" vertical="center"/>
    </xf>
    <xf numFmtId="165" fontId="10" fillId="4" borderId="99" xfId="1" applyNumberFormat="1" applyFont="1" applyFill="1" applyBorder="1" applyAlignment="1" applyProtection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left" vertical="center"/>
    </xf>
    <xf numFmtId="0" fontId="12" fillId="4" borderId="102" xfId="0" applyFont="1" applyFill="1" applyBorder="1" applyAlignment="1">
      <alignment horizontal="left" vertical="center"/>
    </xf>
    <xf numFmtId="0" fontId="1" fillId="4" borderId="47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167" fontId="3" fillId="2" borderId="95" xfId="2" applyNumberFormat="1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67" fontId="3" fillId="2" borderId="67" xfId="2" applyNumberFormat="1" applyFont="1" applyFill="1" applyBorder="1" applyAlignment="1">
      <alignment horizontal="center" vertical="center"/>
    </xf>
    <xf numFmtId="0" fontId="2" fillId="0" borderId="144" xfId="2" applyBorder="1" applyAlignment="1">
      <alignment horizontal="center" vertical="center"/>
    </xf>
    <xf numFmtId="166" fontId="9" fillId="0" borderId="95" xfId="0" applyNumberFormat="1" applyFont="1" applyBorder="1" applyAlignment="1">
      <alignment horizontal="center" vertical="center"/>
    </xf>
    <xf numFmtId="166" fontId="9" fillId="0" borderId="67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5" fontId="5" fillId="6" borderId="134" xfId="2" applyNumberFormat="1" applyFont="1" applyFill="1" applyBorder="1" applyAlignment="1">
      <alignment horizontal="center" vertical="center"/>
    </xf>
    <xf numFmtId="165" fontId="2" fillId="6" borderId="81" xfId="1" applyNumberFormat="1" applyFont="1" applyFill="1" applyBorder="1" applyAlignment="1" applyProtection="1">
      <alignment horizontal="center" vertical="center"/>
    </xf>
    <xf numFmtId="165" fontId="2" fillId="6" borderId="78" xfId="1" applyNumberFormat="1" applyFont="1" applyFill="1" applyBorder="1" applyAlignment="1" applyProtection="1">
      <alignment horizontal="center" vertical="center"/>
    </xf>
    <xf numFmtId="165" fontId="5" fillId="6" borderId="86" xfId="2" applyNumberFormat="1" applyFont="1" applyFill="1" applyBorder="1" applyAlignment="1">
      <alignment horizontal="center" vertical="center"/>
    </xf>
    <xf numFmtId="167" fontId="3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horizontal="center" vertical="center"/>
    </xf>
    <xf numFmtId="1" fontId="5" fillId="0" borderId="0" xfId="2" applyNumberFormat="1" applyFont="1" applyAlignment="1">
      <alignment horizontal="center" vertical="center"/>
    </xf>
    <xf numFmtId="1" fontId="2" fillId="0" borderId="0" xfId="2" applyNumberFormat="1" applyAlignment="1">
      <alignment horizontal="center" vertical="center"/>
    </xf>
    <xf numFmtId="167" fontId="3" fillId="2" borderId="0" xfId="2" applyNumberFormat="1" applyFont="1" applyFill="1" applyAlignment="1">
      <alignment horizontal="center" vertical="center"/>
    </xf>
    <xf numFmtId="165" fontId="5" fillId="6" borderId="150" xfId="2" applyNumberFormat="1" applyFont="1" applyFill="1" applyBorder="1" applyAlignment="1">
      <alignment horizontal="center" vertical="center"/>
    </xf>
    <xf numFmtId="165" fontId="2" fillId="6" borderId="151" xfId="1" applyNumberFormat="1" applyFont="1" applyFill="1" applyBorder="1" applyAlignment="1" applyProtection="1">
      <alignment horizontal="center" vertical="center"/>
    </xf>
    <xf numFmtId="0" fontId="2" fillId="0" borderId="143" xfId="2" applyBorder="1" applyAlignment="1">
      <alignment vertical="center"/>
    </xf>
    <xf numFmtId="165" fontId="18" fillId="6" borderId="66" xfId="1" applyNumberFormat="1" applyFont="1" applyFill="1" applyBorder="1" applyAlignment="1" applyProtection="1">
      <alignment horizontal="center" vertical="center"/>
    </xf>
    <xf numFmtId="165" fontId="10" fillId="6" borderId="100" xfId="1" applyNumberFormat="1" applyFont="1" applyFill="1" applyBorder="1" applyAlignment="1" applyProtection="1">
      <alignment horizontal="center" vertical="center"/>
    </xf>
    <xf numFmtId="165" fontId="10" fillId="6" borderId="98" xfId="1" applyNumberFormat="1" applyFont="1" applyFill="1" applyBorder="1" applyAlignment="1" applyProtection="1">
      <alignment horizontal="center" vertical="center"/>
    </xf>
    <xf numFmtId="165" fontId="18" fillId="6" borderId="109" xfId="1" applyNumberFormat="1" applyFont="1" applyFill="1" applyBorder="1" applyAlignment="1" applyProtection="1">
      <alignment horizontal="center" vertical="center"/>
    </xf>
    <xf numFmtId="165" fontId="10" fillId="6" borderId="101" xfId="1" applyNumberFormat="1" applyFont="1" applyFill="1" applyBorder="1" applyAlignment="1" applyProtection="1">
      <alignment horizontal="center" vertical="center"/>
    </xf>
    <xf numFmtId="165" fontId="10" fillId="6" borderId="103" xfId="1" applyNumberFormat="1" applyFont="1" applyFill="1" applyBorder="1" applyAlignment="1" applyProtection="1">
      <alignment horizontal="center" vertical="center"/>
    </xf>
    <xf numFmtId="165" fontId="18" fillId="6" borderId="42" xfId="1" applyNumberFormat="1" applyFont="1" applyFill="1" applyBorder="1" applyAlignment="1" applyProtection="1">
      <alignment horizontal="center" vertical="center"/>
    </xf>
    <xf numFmtId="165" fontId="10" fillId="6" borderId="37" xfId="1" applyNumberFormat="1" applyFont="1" applyFill="1" applyBorder="1" applyAlignment="1" applyProtection="1">
      <alignment horizontal="center" vertical="center"/>
    </xf>
    <xf numFmtId="165" fontId="10" fillId="6" borderId="38" xfId="1" applyNumberFormat="1" applyFont="1" applyFill="1" applyBorder="1" applyAlignment="1" applyProtection="1">
      <alignment horizontal="center" vertical="center"/>
    </xf>
    <xf numFmtId="165" fontId="18" fillId="6" borderId="104" xfId="1" applyNumberFormat="1" applyFont="1" applyFill="1" applyBorder="1" applyAlignment="1" applyProtection="1">
      <alignment horizontal="center" vertical="center"/>
    </xf>
    <xf numFmtId="165" fontId="10" fillId="6" borderId="77" xfId="1" applyNumberFormat="1" applyFont="1" applyFill="1" applyBorder="1" applyAlignment="1" applyProtection="1">
      <alignment horizontal="center" vertical="center"/>
    </xf>
    <xf numFmtId="165" fontId="10" fillId="6" borderId="99" xfId="1" applyNumberFormat="1" applyFont="1" applyFill="1" applyBorder="1" applyAlignment="1" applyProtection="1">
      <alignment horizontal="center" vertical="center"/>
    </xf>
    <xf numFmtId="165" fontId="18" fillId="6" borderId="105" xfId="1" applyNumberFormat="1" applyFont="1" applyFill="1" applyBorder="1" applyAlignment="1" applyProtection="1">
      <alignment horizontal="center" vertical="center"/>
    </xf>
    <xf numFmtId="165" fontId="10" fillId="6" borderId="106" xfId="1" applyNumberFormat="1" applyFont="1" applyFill="1" applyBorder="1" applyAlignment="1" applyProtection="1">
      <alignment horizontal="center" vertical="center"/>
    </xf>
    <xf numFmtId="165" fontId="10" fillId="6" borderId="107" xfId="1" applyNumberFormat="1" applyFont="1" applyFill="1" applyBorder="1" applyAlignment="1" applyProtection="1">
      <alignment horizontal="center" vertical="center"/>
    </xf>
    <xf numFmtId="165" fontId="5" fillId="6" borderId="29" xfId="2" applyNumberFormat="1" applyFont="1" applyFill="1" applyBorder="1" applyAlignment="1">
      <alignment horizontal="center" vertical="center"/>
    </xf>
    <xf numFmtId="0" fontId="2" fillId="0" borderId="61" xfId="2" applyBorder="1" applyAlignment="1">
      <alignment vertical="center"/>
    </xf>
    <xf numFmtId="0" fontId="2" fillId="0" borderId="62" xfId="2" applyBorder="1" applyAlignment="1">
      <alignment vertical="center"/>
    </xf>
    <xf numFmtId="0" fontId="2" fillId="0" borderId="63" xfId="2" applyBorder="1" applyAlignment="1">
      <alignment vertical="center"/>
    </xf>
    <xf numFmtId="0" fontId="5" fillId="0" borderId="6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65" xfId="2" applyFont="1" applyBorder="1" applyAlignment="1">
      <alignment horizontal="center" vertical="center"/>
    </xf>
    <xf numFmtId="0" fontId="2" fillId="0" borderId="64" xfId="2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65" xfId="2" applyBorder="1" applyAlignment="1">
      <alignment horizontal="left" vertical="center"/>
    </xf>
    <xf numFmtId="0" fontId="21" fillId="0" borderId="64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65" xfId="2" applyFont="1" applyBorder="1" applyAlignment="1">
      <alignment horizontal="center" vertical="center"/>
    </xf>
    <xf numFmtId="165" fontId="5" fillId="6" borderId="49" xfId="1" applyNumberFormat="1" applyFont="1" applyFill="1" applyBorder="1" applyAlignment="1" applyProtection="1">
      <alignment horizontal="center" vertical="center"/>
    </xf>
    <xf numFmtId="165" fontId="5" fillId="6" borderId="50" xfId="1" applyNumberFormat="1" applyFont="1" applyFill="1" applyBorder="1" applyAlignment="1" applyProtection="1">
      <alignment horizontal="center" vertical="center"/>
    </xf>
    <xf numFmtId="165" fontId="5" fillId="6" borderId="84" xfId="1" applyNumberFormat="1" applyFont="1" applyFill="1" applyBorder="1" applyAlignment="1" applyProtection="1">
      <alignment horizontal="center" vertical="center"/>
    </xf>
    <xf numFmtId="0" fontId="5" fillId="6" borderId="83" xfId="2" applyFont="1" applyFill="1" applyBorder="1" applyAlignment="1">
      <alignment horizontal="center" vertical="center"/>
    </xf>
    <xf numFmtId="0" fontId="5" fillId="6" borderId="50" xfId="2" applyFont="1" applyFill="1" applyBorder="1" applyAlignment="1">
      <alignment horizontal="center" vertical="center"/>
    </xf>
    <xf numFmtId="0" fontId="5" fillId="6" borderId="51" xfId="2" applyFont="1" applyFill="1" applyBorder="1" applyAlignment="1">
      <alignment horizontal="center" vertical="center"/>
    </xf>
    <xf numFmtId="0" fontId="5" fillId="6" borderId="23" xfId="2" applyFont="1" applyFill="1" applyBorder="1" applyAlignment="1">
      <alignment horizontal="center" vertical="center"/>
    </xf>
    <xf numFmtId="0" fontId="5" fillId="6" borderId="59" xfId="2" applyFont="1" applyFill="1" applyBorder="1" applyAlignment="1">
      <alignment horizontal="center" vertical="center"/>
    </xf>
    <xf numFmtId="0" fontId="5" fillId="6" borderId="30" xfId="2" applyFont="1" applyFill="1" applyBorder="1" applyAlignment="1">
      <alignment horizontal="center" vertical="center"/>
    </xf>
    <xf numFmtId="0" fontId="1" fillId="0" borderId="87" xfId="2" applyFont="1" applyBorder="1" applyAlignment="1">
      <alignment vertical="center"/>
    </xf>
    <xf numFmtId="0" fontId="1" fillId="0" borderId="15" xfId="2" applyFont="1" applyBorder="1" applyAlignment="1">
      <alignment vertical="center"/>
    </xf>
    <xf numFmtId="0" fontId="1" fillId="0" borderId="88" xfId="2" applyFont="1" applyBorder="1" applyAlignment="1">
      <alignment vertical="center"/>
    </xf>
    <xf numFmtId="0" fontId="1" fillId="0" borderId="64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65" xfId="2" applyFont="1" applyBorder="1" applyAlignment="1">
      <alignment vertical="center"/>
    </xf>
    <xf numFmtId="0" fontId="5" fillId="0" borderId="64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65" xfId="2" applyFont="1" applyBorder="1" applyAlignment="1">
      <alignment horizontal="left" vertical="center"/>
    </xf>
    <xf numFmtId="0" fontId="2" fillId="0" borderId="0" xfId="2" applyAlignment="1">
      <alignment horizontal="center" vertical="center"/>
    </xf>
    <xf numFmtId="0" fontId="2" fillId="0" borderId="64" xfId="2" applyBorder="1" applyAlignment="1">
      <alignment horizontal="center" vertical="center"/>
    </xf>
    <xf numFmtId="0" fontId="7" fillId="0" borderId="95" xfId="0" applyFont="1" applyBorder="1" applyAlignment="1">
      <alignment horizontal="left" vertical="center"/>
    </xf>
    <xf numFmtId="0" fontId="3" fillId="0" borderId="95" xfId="2" applyFont="1" applyBorder="1" applyAlignment="1">
      <alignment horizontal="center" vertical="center"/>
    </xf>
    <xf numFmtId="0" fontId="3" fillId="2" borderId="67" xfId="2" applyFont="1" applyFill="1" applyBorder="1" applyAlignment="1">
      <alignment horizontal="center" vertical="center"/>
    </xf>
    <xf numFmtId="0" fontId="5" fillId="6" borderId="93" xfId="2" applyFont="1" applyFill="1" applyBorder="1" applyAlignment="1">
      <alignment horizontal="center" vertical="center"/>
    </xf>
    <xf numFmtId="0" fontId="5" fillId="6" borderId="48" xfId="2" applyFont="1" applyFill="1" applyBorder="1" applyAlignment="1">
      <alignment horizontal="center" vertical="center"/>
    </xf>
    <xf numFmtId="165" fontId="5" fillId="6" borderId="48" xfId="1" applyNumberFormat="1" applyFont="1" applyFill="1" applyBorder="1" applyAlignment="1" applyProtection="1">
      <alignment horizontal="center" vertical="center"/>
    </xf>
    <xf numFmtId="165" fontId="5" fillId="6" borderId="94" xfId="1" applyNumberFormat="1" applyFont="1" applyFill="1" applyBorder="1" applyAlignment="1" applyProtection="1">
      <alignment horizontal="center" vertical="center"/>
    </xf>
    <xf numFmtId="0" fontId="3" fillId="0" borderId="67" xfId="2" applyFont="1" applyBorder="1" applyAlignment="1">
      <alignment horizontal="center" vertical="center"/>
    </xf>
    <xf numFmtId="0" fontId="1" fillId="0" borderId="64" xfId="2" applyFont="1" applyBorder="1" applyAlignment="1">
      <alignment horizontal="right" vertical="center"/>
    </xf>
    <xf numFmtId="0" fontId="1" fillId="0" borderId="0" xfId="2" applyFont="1" applyAlignment="1">
      <alignment horizontal="right" vertical="center"/>
    </xf>
    <xf numFmtId="0" fontId="1" fillId="0" borderId="65" xfId="2" applyFont="1" applyBorder="1" applyAlignment="1">
      <alignment horizontal="right" vertical="center"/>
    </xf>
    <xf numFmtId="165" fontId="5" fillId="6" borderId="21" xfId="1" applyNumberFormat="1" applyFont="1" applyFill="1" applyBorder="1" applyAlignment="1" applyProtection="1">
      <alignment horizontal="center" vertical="center"/>
    </xf>
    <xf numFmtId="165" fontId="5" fillId="6" borderId="97" xfId="1" applyNumberFormat="1" applyFont="1" applyFill="1" applyBorder="1" applyAlignment="1" applyProtection="1">
      <alignment horizontal="center" vertical="center"/>
    </xf>
    <xf numFmtId="0" fontId="5" fillId="6" borderId="96" xfId="2" applyFont="1" applyFill="1" applyBorder="1" applyAlignment="1">
      <alignment horizontal="center" vertical="center"/>
    </xf>
    <xf numFmtId="0" fontId="5" fillId="6" borderId="21" xfId="2" applyFont="1" applyFill="1" applyBorder="1" applyAlignment="1">
      <alignment horizontal="center" vertical="center"/>
    </xf>
    <xf numFmtId="0" fontId="5" fillId="6" borderId="33" xfId="2" applyFont="1" applyFill="1" applyBorder="1" applyAlignment="1">
      <alignment horizontal="center" vertical="center"/>
    </xf>
    <xf numFmtId="0" fontId="5" fillId="6" borderId="34" xfId="2" applyFont="1" applyFill="1" applyBorder="1" applyAlignment="1">
      <alignment horizontal="center" vertical="center"/>
    </xf>
    <xf numFmtId="0" fontId="5" fillId="6" borderId="60" xfId="2" applyFont="1" applyFill="1" applyBorder="1" applyAlignment="1">
      <alignment horizontal="center" vertical="center"/>
    </xf>
    <xf numFmtId="0" fontId="1" fillId="0" borderId="64" xfId="2" applyFont="1" applyBorder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1" fillId="0" borderId="65" xfId="2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5" fillId="6" borderId="12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21" xfId="0" applyFont="1" applyFill="1" applyBorder="1" applyAlignment="1">
      <alignment horizontal="center" vertical="center" wrapText="1"/>
    </xf>
    <xf numFmtId="0" fontId="5" fillId="6" borderId="122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23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/>
    </xf>
    <xf numFmtId="0" fontId="3" fillId="2" borderId="95" xfId="2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3" fillId="6" borderId="33" xfId="2" applyFont="1" applyFill="1" applyBorder="1" applyAlignment="1">
      <alignment horizontal="center" vertical="center" wrapText="1"/>
    </xf>
    <xf numFmtId="0" fontId="3" fillId="6" borderId="34" xfId="2" applyFont="1" applyFill="1" applyBorder="1" applyAlignment="1">
      <alignment horizontal="center" vertical="center" wrapText="1"/>
    </xf>
    <xf numFmtId="0" fontId="3" fillId="6" borderId="60" xfId="2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4" borderId="35" xfId="0" applyFont="1" applyFill="1" applyBorder="1" applyAlignment="1">
      <alignment horizontal="left" vertical="center" wrapText="1"/>
    </xf>
    <xf numFmtId="0" fontId="1" fillId="4" borderId="57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>
      <alignment horizontal="left" vertical="center" wrapText="1"/>
    </xf>
    <xf numFmtId="0" fontId="1" fillId="4" borderId="31" xfId="0" applyFont="1" applyFill="1" applyBorder="1" applyAlignment="1">
      <alignment horizontal="left" vertical="center" wrapText="1"/>
    </xf>
    <xf numFmtId="0" fontId="1" fillId="4" borderId="58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left" vertical="center" wrapText="1"/>
    </xf>
    <xf numFmtId="0" fontId="1" fillId="4" borderId="111" xfId="0" applyFont="1" applyFill="1" applyBorder="1" applyAlignment="1">
      <alignment horizontal="left" vertical="center" wrapText="1"/>
    </xf>
    <xf numFmtId="0" fontId="1" fillId="4" borderId="112" xfId="0" applyFont="1" applyFill="1" applyBorder="1" applyAlignment="1">
      <alignment horizontal="left" vertical="center" wrapText="1"/>
    </xf>
    <xf numFmtId="0" fontId="1" fillId="4" borderId="113" xfId="0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1" fillId="0" borderId="111" xfId="0" applyFont="1" applyBorder="1" applyAlignment="1">
      <alignment horizontal="left" vertical="center" wrapText="1"/>
    </xf>
    <xf numFmtId="0" fontId="1" fillId="0" borderId="112" xfId="0" applyFont="1" applyBorder="1" applyAlignment="1">
      <alignment horizontal="left" vertical="center" wrapText="1"/>
    </xf>
    <xf numFmtId="0" fontId="1" fillId="0" borderId="113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4" borderId="129" xfId="2" applyFont="1" applyFill="1" applyBorder="1" applyAlignment="1">
      <alignment horizontal="center" vertical="center"/>
    </xf>
    <xf numFmtId="0" fontId="2" fillId="4" borderId="130" xfId="2" applyFill="1" applyBorder="1" applyAlignment="1">
      <alignment horizontal="center" vertical="center"/>
    </xf>
    <xf numFmtId="165" fontId="2" fillId="4" borderId="130" xfId="1" applyNumberFormat="1" applyFont="1" applyFill="1" applyBorder="1" applyAlignment="1" applyProtection="1">
      <alignment horizontal="center" vertical="center"/>
    </xf>
    <xf numFmtId="165" fontId="2" fillId="4" borderId="131" xfId="1" applyNumberFormat="1" applyFont="1" applyFill="1" applyBorder="1" applyAlignment="1" applyProtection="1">
      <alignment horizontal="center" vertical="center"/>
    </xf>
    <xf numFmtId="0" fontId="2" fillId="4" borderId="75" xfId="2" applyFill="1" applyBorder="1" applyAlignment="1">
      <alignment horizontal="center" vertical="center"/>
    </xf>
    <xf numFmtId="165" fontId="2" fillId="4" borderId="76" xfId="1" applyNumberFormat="1" applyFont="1" applyFill="1" applyBorder="1" applyAlignment="1" applyProtection="1">
      <alignment horizontal="center" vertical="center"/>
    </xf>
    <xf numFmtId="165" fontId="5" fillId="4" borderId="134" xfId="2" applyNumberFormat="1" applyFont="1" applyFill="1" applyBorder="1" applyAlignment="1">
      <alignment horizontal="center" vertical="center"/>
    </xf>
    <xf numFmtId="165" fontId="2" fillId="4" borderId="81" xfId="1" applyNumberFormat="1" applyFont="1" applyFill="1" applyBorder="1" applyAlignment="1" applyProtection="1">
      <alignment horizontal="center" vertical="center"/>
    </xf>
    <xf numFmtId="165" fontId="2" fillId="4" borderId="78" xfId="1" applyNumberFormat="1" applyFont="1" applyFill="1" applyBorder="1" applyAlignment="1" applyProtection="1">
      <alignment horizontal="center" vertical="center"/>
    </xf>
    <xf numFmtId="0" fontId="2" fillId="4" borderId="0" xfId="2" applyFill="1" applyAlignment="1">
      <alignment vertical="center"/>
    </xf>
    <xf numFmtId="0" fontId="1" fillId="4" borderId="0" xfId="2" applyFont="1" applyFill="1" applyAlignment="1">
      <alignment vertical="center"/>
    </xf>
    <xf numFmtId="165" fontId="5" fillId="4" borderId="134" xfId="2" applyNumberFormat="1" applyFont="1" applyFill="1" applyBorder="1" applyAlignment="1">
      <alignment vertical="center"/>
    </xf>
    <xf numFmtId="165" fontId="2" fillId="4" borderId="81" xfId="1" applyNumberFormat="1" applyFont="1" applyFill="1" applyBorder="1" applyAlignment="1" applyProtection="1">
      <alignment vertical="center"/>
    </xf>
    <xf numFmtId="165" fontId="2" fillId="4" borderId="78" xfId="1" applyNumberFormat="1" applyFont="1" applyFill="1" applyBorder="1" applyAlignment="1" applyProtection="1">
      <alignment vertical="center"/>
    </xf>
    <xf numFmtId="0" fontId="5" fillId="4" borderId="132" xfId="2" applyFont="1" applyFill="1" applyBorder="1" applyAlignment="1">
      <alignment horizontal="center" vertical="center"/>
    </xf>
    <xf numFmtId="0" fontId="5" fillId="4" borderId="92" xfId="2" applyFont="1" applyFill="1" applyBorder="1" applyAlignment="1">
      <alignment horizontal="center" vertical="center"/>
    </xf>
    <xf numFmtId="0" fontId="2" fillId="6" borderId="130" xfId="2" applyFill="1" applyBorder="1" applyAlignment="1">
      <alignment horizontal="center" vertical="center"/>
    </xf>
    <xf numFmtId="0" fontId="2" fillId="6" borderId="75" xfId="2" applyFill="1" applyBorder="1" applyAlignment="1">
      <alignment horizontal="center" vertical="center"/>
    </xf>
    <xf numFmtId="164" fontId="1" fillId="4" borderId="0" xfId="2" applyNumberFormat="1" applyFont="1" applyFill="1" applyAlignment="1">
      <alignment vertical="center"/>
    </xf>
  </cellXfs>
  <cellStyles count="3">
    <cellStyle name="Currency" xfId="1" builtinId="4"/>
    <cellStyle name="Normal" xfId="0" builtinId="0"/>
    <cellStyle name="Normal 2" xfId="2" xr:uid="{8A30C40B-7446-49ED-918D-5D62AAF22F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8551-7241-4101-ABDC-F9118F7E7D6A}">
  <sheetPr>
    <pageSetUpPr fitToPage="1"/>
  </sheetPr>
  <dimension ref="A1:S87"/>
  <sheetViews>
    <sheetView tabSelected="1" view="pageBreakPreview" zoomScaleNormal="100" zoomScaleSheetLayoutView="100" workbookViewId="0">
      <selection activeCell="C4" sqref="C4"/>
    </sheetView>
  </sheetViews>
  <sheetFormatPr defaultColWidth="12.7109375" defaultRowHeight="15" x14ac:dyDescent="0.2"/>
  <cols>
    <col min="1" max="1" width="20.7109375" style="1" customWidth="1"/>
    <col min="2" max="2" width="6.7109375" style="1" customWidth="1"/>
    <col min="3" max="3" width="15.7109375" style="1" customWidth="1"/>
    <col min="4" max="4" width="6.7109375" style="1" customWidth="1"/>
    <col min="5" max="5" width="15.7109375" style="1" customWidth="1"/>
    <col min="6" max="6" width="6.7109375" style="1" customWidth="1"/>
    <col min="7" max="8" width="15.7109375" style="1" customWidth="1"/>
    <col min="9" max="9" width="12.7109375" style="1" customWidth="1"/>
    <col min="10" max="10" width="15.7109375" style="1" customWidth="1"/>
    <col min="11" max="11" width="3.28515625" style="1" customWidth="1"/>
    <col min="12" max="17" width="12.7109375" style="1"/>
    <col min="18" max="18" width="12.85546875" style="1" bestFit="1" customWidth="1"/>
    <col min="19" max="16384" width="12.7109375" style="1"/>
  </cols>
  <sheetData>
    <row r="1" spans="1:19" s="5" customFormat="1" ht="15" customHeight="1" thickTop="1" x14ac:dyDescent="0.2">
      <c r="A1" s="311"/>
      <c r="B1" s="312"/>
      <c r="C1" s="312"/>
      <c r="D1" s="312"/>
      <c r="E1" s="312"/>
      <c r="F1" s="312"/>
      <c r="G1" s="312"/>
      <c r="H1" s="312"/>
      <c r="I1" s="312"/>
      <c r="J1" s="313"/>
    </row>
    <row r="2" spans="1:19" s="5" customFormat="1" ht="20.100000000000001" customHeight="1" x14ac:dyDescent="0.2">
      <c r="A2" s="320" t="s">
        <v>1</v>
      </c>
      <c r="B2" s="321"/>
      <c r="C2" s="321"/>
      <c r="D2" s="321"/>
      <c r="E2" s="321"/>
      <c r="F2" s="321"/>
      <c r="G2" s="321"/>
      <c r="H2" s="321"/>
      <c r="I2" s="321"/>
      <c r="J2" s="322"/>
      <c r="N2" s="6"/>
      <c r="O2" s="7"/>
      <c r="P2" s="8"/>
      <c r="Q2" s="13"/>
      <c r="R2" s="14"/>
      <c r="S2" s="15"/>
    </row>
    <row r="3" spans="1:19" s="5" customFormat="1" ht="15" customHeight="1" x14ac:dyDescent="0.2">
      <c r="A3" s="314"/>
      <c r="B3" s="315"/>
      <c r="C3" s="315"/>
      <c r="D3" s="315"/>
      <c r="E3" s="315"/>
      <c r="F3" s="315"/>
      <c r="G3" s="315"/>
      <c r="H3" s="315"/>
      <c r="I3" s="315"/>
      <c r="J3" s="316"/>
      <c r="N3" s="6"/>
      <c r="O3" s="7"/>
      <c r="P3" s="8"/>
      <c r="Q3" s="13"/>
      <c r="R3" s="14"/>
      <c r="S3" s="15"/>
    </row>
    <row r="4" spans="1:19" s="5" customFormat="1" ht="15" customHeight="1" x14ac:dyDescent="0.2">
      <c r="A4" s="245" t="s">
        <v>3</v>
      </c>
      <c r="B4" s="15"/>
      <c r="C4" s="164" t="s">
        <v>116</v>
      </c>
      <c r="D4" s="16"/>
      <c r="E4" s="16"/>
      <c r="F4" s="16"/>
      <c r="G4" s="157" t="s">
        <v>32</v>
      </c>
      <c r="H4" s="275">
        <v>45748</v>
      </c>
      <c r="I4" s="286"/>
      <c r="J4" s="85"/>
      <c r="L4" s="15"/>
      <c r="M4" s="10"/>
      <c r="Q4" s="15"/>
      <c r="R4" s="15"/>
      <c r="S4" s="15"/>
    </row>
    <row r="5" spans="1:19" s="5" customFormat="1" ht="15" customHeight="1" x14ac:dyDescent="0.2">
      <c r="A5" s="245" t="s">
        <v>4</v>
      </c>
      <c r="B5" s="15"/>
      <c r="C5" s="164" t="s">
        <v>54</v>
      </c>
      <c r="D5" s="16"/>
      <c r="E5" s="16"/>
      <c r="F5" s="16"/>
      <c r="G5" s="158" t="s">
        <v>5</v>
      </c>
      <c r="H5" s="276" t="s">
        <v>118</v>
      </c>
      <c r="I5" s="159"/>
      <c r="J5" s="86"/>
      <c r="L5" s="15"/>
      <c r="M5" s="19"/>
      <c r="N5" s="19"/>
      <c r="O5" s="15"/>
      <c r="P5" s="11"/>
      <c r="Q5" s="15"/>
      <c r="R5" s="19"/>
      <c r="S5" s="19"/>
    </row>
    <row r="6" spans="1:19" s="5" customFormat="1" ht="15" customHeight="1" x14ac:dyDescent="0.2">
      <c r="A6" s="245"/>
      <c r="B6" s="15"/>
      <c r="C6" s="10" t="s">
        <v>0</v>
      </c>
      <c r="D6" s="10"/>
      <c r="E6" s="10"/>
      <c r="F6" s="10"/>
      <c r="G6" s="10"/>
      <c r="H6" s="16"/>
      <c r="I6" s="10"/>
      <c r="J6" s="87"/>
      <c r="L6" s="15"/>
      <c r="M6" s="15"/>
      <c r="N6" s="15"/>
      <c r="O6" s="15"/>
      <c r="P6" s="15"/>
      <c r="Q6" s="17"/>
      <c r="R6" s="19"/>
      <c r="S6" s="19"/>
    </row>
    <row r="7" spans="1:19" s="5" customFormat="1" ht="15" customHeight="1" x14ac:dyDescent="0.2">
      <c r="A7" s="245" t="s">
        <v>6</v>
      </c>
      <c r="B7" s="15"/>
      <c r="C7" s="164" t="s">
        <v>117</v>
      </c>
      <c r="D7" s="16"/>
      <c r="E7" s="16"/>
      <c r="F7" s="16"/>
      <c r="G7" s="344" t="s">
        <v>7</v>
      </c>
      <c r="H7" s="344"/>
      <c r="I7" s="16"/>
      <c r="J7" s="88"/>
      <c r="L7" s="15"/>
      <c r="M7" s="16"/>
      <c r="N7" s="19"/>
      <c r="O7" s="15"/>
      <c r="P7" s="15"/>
      <c r="Q7" s="15"/>
      <c r="R7" s="18"/>
      <c r="S7" s="18"/>
    </row>
    <row r="8" spans="1:19" s="5" customFormat="1" ht="15" customHeight="1" x14ac:dyDescent="0.2">
      <c r="A8" s="245" t="s">
        <v>33</v>
      </c>
      <c r="B8" s="15"/>
      <c r="C8" s="164" t="s">
        <v>84</v>
      </c>
      <c r="D8" s="10"/>
      <c r="E8" s="10"/>
      <c r="F8" s="10"/>
      <c r="G8" s="345" t="s">
        <v>119</v>
      </c>
      <c r="H8" s="345"/>
      <c r="I8" s="287"/>
      <c r="J8" s="89"/>
      <c r="L8" s="15"/>
      <c r="M8" s="15"/>
      <c r="N8" s="15"/>
      <c r="Q8" s="15"/>
      <c r="R8" s="19"/>
      <c r="S8" s="15"/>
    </row>
    <row r="9" spans="1:19" s="5" customFormat="1" ht="15" customHeight="1" thickBot="1" x14ac:dyDescent="0.25">
      <c r="A9" s="90"/>
      <c r="B9" s="20"/>
      <c r="C9" s="21"/>
      <c r="D9" s="21"/>
      <c r="E9" s="20"/>
      <c r="F9" s="20"/>
      <c r="G9" s="22"/>
      <c r="H9" s="20"/>
      <c r="I9" s="20"/>
      <c r="J9" s="91"/>
      <c r="L9" s="15"/>
      <c r="M9" s="19"/>
      <c r="N9" s="15"/>
      <c r="Q9" s="15"/>
      <c r="R9" s="15"/>
    </row>
    <row r="10" spans="1:19" s="5" customFormat="1" ht="20.100000000000001" customHeight="1" thickTop="1" thickBot="1" x14ac:dyDescent="0.25">
      <c r="A10" s="92"/>
      <c r="B10" s="23"/>
      <c r="C10" s="24"/>
      <c r="D10" s="24"/>
      <c r="E10" s="25"/>
      <c r="F10" s="25"/>
      <c r="G10" s="25"/>
      <c r="H10" s="47" t="s">
        <v>34</v>
      </c>
      <c r="I10" s="48" t="s">
        <v>13</v>
      </c>
      <c r="J10" s="93" t="s">
        <v>9</v>
      </c>
      <c r="L10" s="15"/>
      <c r="M10" s="11"/>
      <c r="N10" s="11"/>
      <c r="O10" s="11"/>
      <c r="P10" s="11"/>
      <c r="Q10" s="11"/>
      <c r="R10" s="11"/>
      <c r="S10" s="11"/>
    </row>
    <row r="11" spans="1:19" s="5" customFormat="1" ht="18" customHeight="1" thickTop="1" x14ac:dyDescent="0.2">
      <c r="A11" s="94" t="s">
        <v>14</v>
      </c>
      <c r="B11" s="43"/>
      <c r="C11" s="62" t="s">
        <v>42</v>
      </c>
      <c r="D11" s="62"/>
      <c r="E11" s="62" t="s">
        <v>43</v>
      </c>
      <c r="F11" s="62"/>
      <c r="G11" s="62" t="s">
        <v>44</v>
      </c>
      <c r="H11" s="198"/>
      <c r="I11" s="199"/>
      <c r="J11" s="95"/>
      <c r="L11" s="28"/>
      <c r="M11" s="28"/>
      <c r="N11" s="28"/>
      <c r="O11" s="28"/>
      <c r="Q11" s="8"/>
      <c r="R11" s="8"/>
      <c r="S11" s="8"/>
    </row>
    <row r="12" spans="1:19" s="15" customFormat="1" ht="18" customHeight="1" x14ac:dyDescent="0.2">
      <c r="A12" s="96" t="s">
        <v>0</v>
      </c>
      <c r="B12" s="97" t="s">
        <v>45</v>
      </c>
      <c r="C12" s="98"/>
      <c r="D12" s="97" t="s">
        <v>45</v>
      </c>
      <c r="E12" s="98"/>
      <c r="F12" s="97" t="s">
        <v>45</v>
      </c>
      <c r="G12" s="99"/>
      <c r="H12" s="200" t="s">
        <v>35</v>
      </c>
      <c r="I12" s="201" t="s">
        <v>36</v>
      </c>
      <c r="J12" s="100" t="s">
        <v>37</v>
      </c>
      <c r="M12" s="11"/>
      <c r="N12" s="11"/>
      <c r="O12" s="11"/>
      <c r="P12" s="26"/>
      <c r="Q12" s="27"/>
      <c r="R12" s="27"/>
      <c r="S12" s="27"/>
    </row>
    <row r="13" spans="1:19" s="5" customFormat="1" ht="18" customHeight="1" thickBot="1" x14ac:dyDescent="0.25">
      <c r="A13" s="101" t="s">
        <v>10</v>
      </c>
      <c r="B13" s="102"/>
      <c r="C13" s="103">
        <v>500</v>
      </c>
      <c r="D13" s="103"/>
      <c r="E13" s="103">
        <v>500</v>
      </c>
      <c r="F13" s="104"/>
      <c r="G13" s="104">
        <v>500</v>
      </c>
      <c r="H13" s="202"/>
      <c r="I13" s="203">
        <v>0.13</v>
      </c>
      <c r="J13" s="105"/>
      <c r="L13" s="9"/>
      <c r="M13" s="9"/>
      <c r="N13" s="9"/>
      <c r="O13" s="9"/>
      <c r="P13" s="8"/>
      <c r="Q13" s="8"/>
      <c r="R13" s="8"/>
      <c r="S13" s="8"/>
    </row>
    <row r="14" spans="1:19" s="5" customFormat="1" ht="20.100000000000001" customHeight="1" thickTop="1" thickBot="1" x14ac:dyDescent="0.25">
      <c r="A14" s="106" t="s">
        <v>38</v>
      </c>
      <c r="B14" s="29"/>
      <c r="C14" s="30"/>
      <c r="D14" s="30"/>
      <c r="E14" s="30"/>
      <c r="F14" s="31"/>
      <c r="G14" s="31"/>
      <c r="H14" s="204"/>
      <c r="I14" s="205"/>
      <c r="J14" s="107"/>
      <c r="L14" s="32"/>
      <c r="M14" s="33"/>
      <c r="N14" s="33"/>
      <c r="O14" s="33"/>
      <c r="P14" s="33"/>
      <c r="Q14" s="33"/>
      <c r="R14" s="33"/>
      <c r="S14" s="33"/>
    </row>
    <row r="15" spans="1:19" s="5" customFormat="1" ht="15" customHeight="1" thickTop="1" thickBot="1" x14ac:dyDescent="0.25">
      <c r="A15" s="108" t="s">
        <v>0</v>
      </c>
      <c r="B15" s="34"/>
      <c r="C15" s="35"/>
      <c r="D15" s="35"/>
      <c r="E15" s="35"/>
      <c r="F15" s="36"/>
      <c r="G15" s="36" t="s">
        <v>0</v>
      </c>
      <c r="H15" s="206" t="s">
        <v>0</v>
      </c>
      <c r="I15" s="207" t="s">
        <v>0</v>
      </c>
      <c r="J15" s="109" t="s">
        <v>0</v>
      </c>
      <c r="L15" s="15"/>
      <c r="M15" s="37"/>
      <c r="N15" s="37"/>
      <c r="O15" s="37"/>
      <c r="P15" s="37"/>
      <c r="Q15" s="37"/>
      <c r="R15" s="37"/>
      <c r="S15" s="37"/>
    </row>
    <row r="16" spans="1:19" s="28" customFormat="1" ht="21.95" customHeight="1" thickTop="1" thickBot="1" x14ac:dyDescent="0.25">
      <c r="A16" s="326" t="s">
        <v>53</v>
      </c>
      <c r="B16" s="327"/>
      <c r="C16" s="327"/>
      <c r="D16" s="327"/>
      <c r="E16" s="327"/>
      <c r="F16" s="328"/>
      <c r="G16" s="208">
        <v>0</v>
      </c>
      <c r="H16" s="323" t="s">
        <v>70</v>
      </c>
      <c r="I16" s="324"/>
      <c r="J16" s="325"/>
      <c r="M16" s="38"/>
      <c r="N16" s="38"/>
      <c r="O16" s="38"/>
      <c r="P16" s="38"/>
      <c r="Q16" s="38"/>
      <c r="R16" s="38"/>
      <c r="S16" s="38"/>
    </row>
    <row r="17" spans="1:19" s="5" customFormat="1" ht="15" customHeight="1" thickTop="1" x14ac:dyDescent="0.2">
      <c r="A17" s="180"/>
      <c r="B17" s="181"/>
      <c r="C17" s="182"/>
      <c r="D17" s="182"/>
      <c r="E17" s="182"/>
      <c r="F17" s="183"/>
      <c r="G17" s="36"/>
      <c r="H17" s="192"/>
      <c r="I17" s="193"/>
      <c r="J17" s="109"/>
      <c r="L17" s="15"/>
      <c r="M17" s="37"/>
      <c r="N17" s="37"/>
      <c r="O17" s="37"/>
      <c r="P17" s="37"/>
      <c r="Q17" s="37"/>
      <c r="R17" s="37"/>
      <c r="S17" s="37"/>
    </row>
    <row r="18" spans="1:19" s="5" customFormat="1" ht="18" customHeight="1" x14ac:dyDescent="0.2">
      <c r="A18" s="184" t="s">
        <v>47</v>
      </c>
      <c r="B18" s="185">
        <v>39</v>
      </c>
      <c r="C18" s="186">
        <f>B18*$G$16</f>
        <v>0</v>
      </c>
      <c r="D18" s="185">
        <v>12</v>
      </c>
      <c r="E18" s="186">
        <f>D18*$G$16</f>
        <v>0</v>
      </c>
      <c r="F18" s="187">
        <v>10</v>
      </c>
      <c r="G18" s="111">
        <f>F18*$G$16</f>
        <v>0</v>
      </c>
      <c r="H18" s="282">
        <f>C18+E18+G18</f>
        <v>0</v>
      </c>
      <c r="I18" s="283">
        <f>H18*I$13</f>
        <v>0</v>
      </c>
      <c r="J18" s="284">
        <f>SUM(H18:I18)</f>
        <v>0</v>
      </c>
      <c r="L18" s="28"/>
      <c r="M18" s="38"/>
      <c r="N18" s="38"/>
      <c r="O18" s="38"/>
      <c r="P18" s="39"/>
      <c r="Q18" s="39"/>
      <c r="R18" s="39"/>
      <c r="S18" s="39"/>
    </row>
    <row r="19" spans="1:19" s="5" customFormat="1" ht="18" customHeight="1" x14ac:dyDescent="0.2">
      <c r="A19" s="184" t="s">
        <v>46</v>
      </c>
      <c r="B19" s="185">
        <v>39</v>
      </c>
      <c r="C19" s="186">
        <f>B19*$G$16</f>
        <v>0</v>
      </c>
      <c r="D19" s="185">
        <v>6</v>
      </c>
      <c r="E19" s="186">
        <f>D19*$G$16</f>
        <v>0</v>
      </c>
      <c r="F19" s="187">
        <v>10</v>
      </c>
      <c r="G19" s="111">
        <f>F19*$G$16</f>
        <v>0</v>
      </c>
      <c r="H19" s="282">
        <f>C19+E19+G19</f>
        <v>0</v>
      </c>
      <c r="I19" s="283">
        <f t="shared" ref="I19:I31" si="0">H19*I$13</f>
        <v>0</v>
      </c>
      <c r="J19" s="284">
        <f>SUM(H19:I19)</f>
        <v>0</v>
      </c>
      <c r="L19" s="15"/>
      <c r="M19" s="37"/>
      <c r="N19" s="37"/>
      <c r="O19" s="37"/>
      <c r="P19" s="37"/>
      <c r="Q19" s="37"/>
      <c r="R19" s="37"/>
      <c r="S19" s="37"/>
    </row>
    <row r="20" spans="1:19" s="5" customFormat="1" ht="18" customHeight="1" x14ac:dyDescent="0.2">
      <c r="A20" s="188"/>
      <c r="B20" s="189"/>
      <c r="C20" s="190"/>
      <c r="D20" s="189"/>
      <c r="E20" s="190"/>
      <c r="F20" s="191"/>
      <c r="G20" s="114"/>
      <c r="H20" s="194"/>
      <c r="I20" s="111"/>
      <c r="J20" s="112"/>
      <c r="L20" s="28"/>
      <c r="M20" s="38"/>
      <c r="N20" s="38"/>
      <c r="O20" s="38"/>
      <c r="P20" s="39"/>
      <c r="Q20" s="39"/>
      <c r="R20" s="39"/>
      <c r="S20" s="39"/>
    </row>
    <row r="21" spans="1:19" s="5" customFormat="1" ht="18" customHeight="1" x14ac:dyDescent="0.2">
      <c r="A21" s="184">
        <v>110</v>
      </c>
      <c r="B21" s="185">
        <v>37</v>
      </c>
      <c r="C21" s="186">
        <f>B21*$G$16</f>
        <v>0</v>
      </c>
      <c r="D21" s="185">
        <v>6</v>
      </c>
      <c r="E21" s="186">
        <f>D21*$G$16</f>
        <v>0</v>
      </c>
      <c r="F21" s="187">
        <v>6</v>
      </c>
      <c r="G21" s="111">
        <f>F21*$G$16</f>
        <v>0</v>
      </c>
      <c r="H21" s="282">
        <f>C21+E21+G21</f>
        <v>0</v>
      </c>
      <c r="I21" s="283">
        <f t="shared" si="0"/>
        <v>0</v>
      </c>
      <c r="J21" s="284">
        <f>SUM(H21:I21)</f>
        <v>0</v>
      </c>
      <c r="L21" s="28"/>
      <c r="M21" s="38"/>
      <c r="N21" s="38"/>
      <c r="O21" s="38"/>
      <c r="P21" s="39"/>
      <c r="Q21" s="39"/>
      <c r="R21" s="39"/>
      <c r="S21" s="39"/>
    </row>
    <row r="22" spans="1:19" s="5" customFormat="1" ht="18" customHeight="1" x14ac:dyDescent="0.2">
      <c r="A22" s="188"/>
      <c r="B22" s="185"/>
      <c r="C22" s="186"/>
      <c r="D22" s="185"/>
      <c r="E22" s="186"/>
      <c r="F22" s="187"/>
      <c r="G22" s="111"/>
      <c r="H22" s="194"/>
      <c r="I22" s="111"/>
      <c r="J22" s="112"/>
      <c r="L22" s="28"/>
      <c r="M22" s="38"/>
      <c r="N22" s="38"/>
      <c r="O22" s="38"/>
      <c r="P22" s="39"/>
      <c r="Q22" s="39"/>
      <c r="R22" s="39"/>
      <c r="S22" s="39"/>
    </row>
    <row r="23" spans="1:19" s="5" customFormat="1" ht="18" customHeight="1" x14ac:dyDescent="0.2">
      <c r="A23" s="184">
        <v>120</v>
      </c>
      <c r="B23" s="185">
        <v>34.5</v>
      </c>
      <c r="C23" s="186">
        <f>B23*$G$16</f>
        <v>0</v>
      </c>
      <c r="D23" s="185">
        <v>6</v>
      </c>
      <c r="E23" s="186">
        <f>D23*$G$16</f>
        <v>0</v>
      </c>
      <c r="F23" s="187">
        <v>6</v>
      </c>
      <c r="G23" s="111">
        <f>F23*$G$16</f>
        <v>0</v>
      </c>
      <c r="H23" s="282">
        <f>C23+E23+G23</f>
        <v>0</v>
      </c>
      <c r="I23" s="283">
        <f t="shared" si="0"/>
        <v>0</v>
      </c>
      <c r="J23" s="284">
        <f>SUM(H23:I23)</f>
        <v>0</v>
      </c>
      <c r="L23" s="28"/>
      <c r="M23" s="38"/>
      <c r="N23" s="38"/>
      <c r="O23" s="38"/>
      <c r="P23" s="39"/>
      <c r="Q23" s="39"/>
      <c r="R23" s="39"/>
      <c r="S23" s="39"/>
    </row>
    <row r="24" spans="1:19" s="5" customFormat="1" ht="18" customHeight="1" x14ac:dyDescent="0.2">
      <c r="A24" s="188"/>
      <c r="B24" s="185"/>
      <c r="C24" s="186"/>
      <c r="D24" s="185"/>
      <c r="E24" s="186"/>
      <c r="F24" s="187"/>
      <c r="G24" s="111"/>
      <c r="H24" s="194"/>
      <c r="I24" s="111"/>
      <c r="J24" s="112"/>
      <c r="L24" s="28"/>
      <c r="M24" s="38"/>
      <c r="N24" s="38"/>
      <c r="O24" s="38"/>
      <c r="P24" s="39"/>
      <c r="Q24" s="39"/>
      <c r="R24" s="39"/>
      <c r="S24" s="39"/>
    </row>
    <row r="25" spans="1:19" s="5" customFormat="1" ht="18" customHeight="1" x14ac:dyDescent="0.2">
      <c r="A25" s="184">
        <v>130</v>
      </c>
      <c r="B25" s="185">
        <v>34.5</v>
      </c>
      <c r="C25" s="186">
        <f>B25*$G$16</f>
        <v>0</v>
      </c>
      <c r="D25" s="185">
        <v>6</v>
      </c>
      <c r="E25" s="186">
        <f>D25*$G$16</f>
        <v>0</v>
      </c>
      <c r="F25" s="187">
        <v>6</v>
      </c>
      <c r="G25" s="111">
        <f>F25*$G$16</f>
        <v>0</v>
      </c>
      <c r="H25" s="282">
        <f>C25+E25+G25</f>
        <v>0</v>
      </c>
      <c r="I25" s="283">
        <f t="shared" si="0"/>
        <v>0</v>
      </c>
      <c r="J25" s="284">
        <f>SUM(H25:I25)</f>
        <v>0</v>
      </c>
      <c r="L25" s="28"/>
      <c r="M25" s="38"/>
      <c r="N25" s="38"/>
      <c r="O25" s="38"/>
      <c r="P25" s="39"/>
      <c r="Q25" s="39"/>
      <c r="R25" s="39"/>
      <c r="S25" s="39"/>
    </row>
    <row r="26" spans="1:19" s="5" customFormat="1" ht="18" customHeight="1" x14ac:dyDescent="0.2">
      <c r="A26" s="188"/>
      <c r="B26" s="185"/>
      <c r="C26" s="186"/>
      <c r="D26" s="185"/>
      <c r="E26" s="186"/>
      <c r="F26" s="187"/>
      <c r="G26" s="111"/>
      <c r="H26" s="194"/>
      <c r="I26" s="111"/>
      <c r="J26" s="112"/>
      <c r="L26" s="28"/>
      <c r="M26" s="38"/>
      <c r="N26" s="38"/>
      <c r="O26" s="38"/>
      <c r="P26" s="39"/>
      <c r="Q26" s="39"/>
      <c r="R26" s="39"/>
      <c r="S26" s="39"/>
    </row>
    <row r="27" spans="1:19" s="5" customFormat="1" ht="18" customHeight="1" x14ac:dyDescent="0.2">
      <c r="A27" s="184">
        <v>140</v>
      </c>
      <c r="B27" s="185">
        <v>38</v>
      </c>
      <c r="C27" s="186">
        <f>B27*$G$16</f>
        <v>0</v>
      </c>
      <c r="D27" s="185">
        <v>6</v>
      </c>
      <c r="E27" s="186">
        <f>D27*$G$16</f>
        <v>0</v>
      </c>
      <c r="F27" s="187">
        <v>6</v>
      </c>
      <c r="G27" s="111">
        <f>F27*$G$16</f>
        <v>0</v>
      </c>
      <c r="H27" s="282">
        <f>C27+E27+G27</f>
        <v>0</v>
      </c>
      <c r="I27" s="283">
        <f t="shared" si="0"/>
        <v>0</v>
      </c>
      <c r="J27" s="284">
        <f>SUM(H27:I27)</f>
        <v>0</v>
      </c>
      <c r="L27" s="28"/>
      <c r="M27" s="38"/>
      <c r="N27" s="38"/>
      <c r="O27" s="38"/>
      <c r="P27" s="39"/>
      <c r="Q27" s="39"/>
      <c r="R27" s="39"/>
      <c r="S27" s="39"/>
    </row>
    <row r="28" spans="1:19" s="5" customFormat="1" ht="18" customHeight="1" x14ac:dyDescent="0.2">
      <c r="A28" s="188"/>
      <c r="B28" s="185"/>
      <c r="C28" s="186"/>
      <c r="D28" s="185"/>
      <c r="E28" s="186"/>
      <c r="F28" s="187"/>
      <c r="G28" s="111"/>
      <c r="H28" s="194"/>
      <c r="I28" s="111"/>
      <c r="J28" s="112"/>
      <c r="L28" s="28"/>
      <c r="M28" s="38"/>
      <c r="N28" s="38"/>
      <c r="O28" s="38"/>
      <c r="P28" s="39"/>
      <c r="Q28" s="39"/>
      <c r="R28" s="39"/>
      <c r="S28" s="39"/>
    </row>
    <row r="29" spans="1:19" s="5" customFormat="1" ht="18" customHeight="1" x14ac:dyDescent="0.2">
      <c r="A29" s="184" t="s">
        <v>39</v>
      </c>
      <c r="B29" s="185">
        <v>34.5</v>
      </c>
      <c r="C29" s="186">
        <f>B29*$G$16</f>
        <v>0</v>
      </c>
      <c r="D29" s="185">
        <v>6</v>
      </c>
      <c r="E29" s="186">
        <f>D29*$G$16</f>
        <v>0</v>
      </c>
      <c r="F29" s="187">
        <v>6</v>
      </c>
      <c r="G29" s="111">
        <f>F29*$G$16</f>
        <v>0</v>
      </c>
      <c r="H29" s="282">
        <f>C29+E29+G29</f>
        <v>0</v>
      </c>
      <c r="I29" s="283">
        <f t="shared" si="0"/>
        <v>0</v>
      </c>
      <c r="J29" s="284">
        <f>SUM(H29:I29)</f>
        <v>0</v>
      </c>
      <c r="L29" s="28"/>
      <c r="M29" s="38"/>
      <c r="N29" s="38"/>
      <c r="O29" s="38"/>
      <c r="P29" s="39"/>
      <c r="Q29" s="39"/>
      <c r="R29" s="39"/>
      <c r="S29" s="39"/>
    </row>
    <row r="30" spans="1:19" s="5" customFormat="1" ht="18" customHeight="1" x14ac:dyDescent="0.2">
      <c r="A30" s="188"/>
      <c r="B30" s="185"/>
      <c r="C30" s="186"/>
      <c r="D30" s="185"/>
      <c r="E30" s="186"/>
      <c r="F30" s="187"/>
      <c r="G30" s="111"/>
      <c r="H30" s="194"/>
      <c r="I30" s="111"/>
      <c r="J30" s="112"/>
      <c r="L30" s="28"/>
      <c r="M30" s="38"/>
      <c r="N30" s="38"/>
      <c r="O30" s="38"/>
      <c r="P30" s="39"/>
      <c r="Q30" s="39"/>
      <c r="R30" s="39"/>
      <c r="S30" s="39"/>
    </row>
    <row r="31" spans="1:19" s="5" customFormat="1" ht="18" customHeight="1" x14ac:dyDescent="0.2">
      <c r="A31" s="188">
        <v>170</v>
      </c>
      <c r="B31" s="185">
        <v>31.5</v>
      </c>
      <c r="C31" s="186">
        <f>B31*$G$16</f>
        <v>0</v>
      </c>
      <c r="D31" s="185">
        <v>9</v>
      </c>
      <c r="E31" s="186">
        <f>D31*$G$16</f>
        <v>0</v>
      </c>
      <c r="F31" s="187">
        <v>6</v>
      </c>
      <c r="G31" s="111">
        <f>F31*$G$16</f>
        <v>0</v>
      </c>
      <c r="H31" s="282">
        <f>C31+E31+G31</f>
        <v>0</v>
      </c>
      <c r="I31" s="283">
        <f t="shared" si="0"/>
        <v>0</v>
      </c>
      <c r="J31" s="284">
        <f>SUM(H31:I31)</f>
        <v>0</v>
      </c>
      <c r="L31" s="28"/>
      <c r="M31" s="38"/>
      <c r="N31" s="38"/>
      <c r="O31" s="38"/>
      <c r="P31" s="39"/>
      <c r="Q31" s="39"/>
      <c r="R31" s="39"/>
      <c r="S31" s="39"/>
    </row>
    <row r="32" spans="1:19" s="5" customFormat="1" ht="15" customHeight="1" x14ac:dyDescent="0.2">
      <c r="A32" s="113"/>
      <c r="B32" s="103"/>
      <c r="C32" s="110"/>
      <c r="D32" s="110"/>
      <c r="E32" s="110"/>
      <c r="F32" s="110"/>
      <c r="G32" s="111"/>
      <c r="H32" s="195"/>
      <c r="I32" s="115"/>
      <c r="J32" s="116"/>
      <c r="L32" s="28"/>
      <c r="M32" s="38"/>
      <c r="N32" s="38"/>
      <c r="O32" s="38"/>
      <c r="P32" s="39"/>
      <c r="Q32" s="39"/>
      <c r="R32" s="39"/>
      <c r="S32" s="39"/>
    </row>
    <row r="33" spans="1:19" s="5" customFormat="1" ht="15" customHeight="1" x14ac:dyDescent="0.2">
      <c r="A33" s="113"/>
      <c r="B33" s="103"/>
      <c r="C33" s="110"/>
      <c r="D33" s="110"/>
      <c r="E33" s="110"/>
      <c r="F33" s="110"/>
      <c r="G33" s="111"/>
      <c r="H33" s="195"/>
      <c r="I33" s="115"/>
      <c r="J33" s="116"/>
      <c r="L33" s="28"/>
      <c r="M33" s="38"/>
      <c r="N33" s="38"/>
      <c r="O33" s="38"/>
      <c r="P33" s="39"/>
      <c r="Q33" s="39"/>
      <c r="R33" s="39"/>
      <c r="S33" s="39"/>
    </row>
    <row r="34" spans="1:19" s="5" customFormat="1" ht="15" customHeight="1" x14ac:dyDescent="0.2">
      <c r="A34" s="113"/>
      <c r="B34" s="103"/>
      <c r="C34" s="110"/>
      <c r="D34" s="110"/>
      <c r="E34" s="110"/>
      <c r="F34" s="110"/>
      <c r="G34" s="111"/>
      <c r="H34" s="195"/>
      <c r="I34" s="115"/>
      <c r="J34" s="116"/>
      <c r="L34" s="28"/>
      <c r="M34" s="38"/>
      <c r="N34" s="38"/>
      <c r="O34" s="38"/>
      <c r="P34" s="39"/>
      <c r="Q34" s="39"/>
      <c r="R34" s="39"/>
      <c r="S34" s="39"/>
    </row>
    <row r="35" spans="1:19" s="5" customFormat="1" ht="15" customHeight="1" x14ac:dyDescent="0.2">
      <c r="A35" s="113"/>
      <c r="B35" s="103"/>
      <c r="C35" s="110"/>
      <c r="D35" s="110"/>
      <c r="E35" s="110"/>
      <c r="F35" s="110"/>
      <c r="G35" s="111"/>
      <c r="H35" s="195"/>
      <c r="I35" s="115"/>
      <c r="J35" s="116"/>
      <c r="L35" s="28"/>
      <c r="M35" s="38"/>
      <c r="N35" s="38"/>
      <c r="O35" s="38"/>
      <c r="P35" s="39"/>
      <c r="Q35" s="39"/>
      <c r="R35" s="39"/>
      <c r="S35" s="39"/>
    </row>
    <row r="36" spans="1:19" s="5" customFormat="1" ht="15" customHeight="1" x14ac:dyDescent="0.2">
      <c r="A36" s="101"/>
      <c r="B36" s="102"/>
      <c r="C36" s="110"/>
      <c r="D36" s="110"/>
      <c r="E36" s="110"/>
      <c r="F36" s="117"/>
      <c r="G36" s="117"/>
      <c r="H36" s="195"/>
      <c r="I36" s="115"/>
      <c r="J36" s="116"/>
      <c r="L36" s="28"/>
      <c r="M36" s="38"/>
      <c r="N36" s="38"/>
      <c r="O36" s="38"/>
      <c r="P36" s="39"/>
      <c r="Q36" s="39"/>
      <c r="R36" s="39"/>
      <c r="S36" s="39"/>
    </row>
    <row r="37" spans="1:19" s="5" customFormat="1" ht="15" customHeight="1" x14ac:dyDescent="0.2">
      <c r="A37" s="101"/>
      <c r="B37" s="102"/>
      <c r="C37" s="110"/>
      <c r="D37" s="110"/>
      <c r="E37" s="110"/>
      <c r="F37" s="117"/>
      <c r="G37" s="117"/>
      <c r="H37" s="195"/>
      <c r="I37" s="115"/>
      <c r="J37" s="116"/>
      <c r="L37" s="28"/>
      <c r="M37" s="38"/>
      <c r="N37" s="38"/>
      <c r="O37" s="38"/>
      <c r="P37" s="39"/>
      <c r="Q37" s="39"/>
      <c r="R37" s="39"/>
      <c r="S37" s="39"/>
    </row>
    <row r="38" spans="1:19" s="5" customFormat="1" ht="15" customHeight="1" x14ac:dyDescent="0.2">
      <c r="A38" s="101"/>
      <c r="B38" s="102"/>
      <c r="C38" s="110"/>
      <c r="D38" s="110"/>
      <c r="E38" s="110"/>
      <c r="F38" s="117"/>
      <c r="G38" s="117"/>
      <c r="H38" s="195"/>
      <c r="I38" s="115"/>
      <c r="J38" s="116"/>
      <c r="L38" s="28"/>
      <c r="M38" s="38"/>
      <c r="N38" s="38"/>
      <c r="O38" s="38"/>
      <c r="P38" s="39"/>
      <c r="Q38" s="39"/>
      <c r="R38" s="39"/>
      <c r="S38" s="39"/>
    </row>
    <row r="39" spans="1:19" s="5" customFormat="1" ht="15" customHeight="1" x14ac:dyDescent="0.2">
      <c r="A39" s="101"/>
      <c r="B39" s="102"/>
      <c r="C39" s="110"/>
      <c r="D39" s="110"/>
      <c r="E39" s="110"/>
      <c r="F39" s="117"/>
      <c r="G39" s="117"/>
      <c r="H39" s="195"/>
      <c r="I39" s="115"/>
      <c r="J39" s="116"/>
      <c r="L39" s="28"/>
      <c r="M39" s="38"/>
      <c r="N39" s="38"/>
      <c r="O39" s="38"/>
      <c r="P39" s="39"/>
      <c r="Q39" s="39"/>
      <c r="R39" s="39"/>
      <c r="S39" s="39"/>
    </row>
    <row r="40" spans="1:19" s="5" customFormat="1" ht="15" customHeight="1" x14ac:dyDescent="0.2">
      <c r="A40" s="101"/>
      <c r="B40" s="102"/>
      <c r="C40" s="110"/>
      <c r="D40" s="110"/>
      <c r="E40" s="110"/>
      <c r="F40" s="117"/>
      <c r="G40" s="117"/>
      <c r="H40" s="195"/>
      <c r="I40" s="115"/>
      <c r="J40" s="116"/>
      <c r="L40" s="28"/>
      <c r="M40" s="38"/>
      <c r="N40" s="38"/>
      <c r="O40" s="38"/>
      <c r="P40" s="39"/>
      <c r="Q40" s="39"/>
      <c r="R40" s="39"/>
      <c r="S40" s="39"/>
    </row>
    <row r="41" spans="1:19" s="5" customFormat="1" ht="15" customHeight="1" x14ac:dyDescent="0.2">
      <c r="A41" s="101"/>
      <c r="B41" s="102"/>
      <c r="C41" s="110"/>
      <c r="D41" s="110"/>
      <c r="E41" s="110"/>
      <c r="F41" s="117"/>
      <c r="G41" s="117"/>
      <c r="H41" s="195"/>
      <c r="I41" s="115"/>
      <c r="J41" s="116"/>
      <c r="L41" s="28"/>
      <c r="M41" s="38"/>
      <c r="N41" s="38"/>
      <c r="O41" s="38"/>
      <c r="P41" s="39"/>
      <c r="Q41" s="39"/>
      <c r="R41" s="39"/>
      <c r="S41" s="39"/>
    </row>
    <row r="42" spans="1:19" s="5" customFormat="1" ht="15" customHeight="1" x14ac:dyDescent="0.2">
      <c r="A42" s="101"/>
      <c r="B42" s="102"/>
      <c r="C42" s="110"/>
      <c r="D42" s="110"/>
      <c r="E42" s="110"/>
      <c r="F42" s="117"/>
      <c r="G42" s="117"/>
      <c r="H42" s="195"/>
      <c r="I42" s="115"/>
      <c r="J42" s="116"/>
      <c r="L42" s="28"/>
      <c r="M42" s="38"/>
      <c r="N42" s="38"/>
      <c r="O42" s="38"/>
      <c r="P42" s="39"/>
      <c r="Q42" s="39"/>
      <c r="R42" s="39"/>
      <c r="S42" s="39"/>
    </row>
    <row r="43" spans="1:19" s="5" customFormat="1" ht="15" customHeight="1" x14ac:dyDescent="0.2">
      <c r="A43" s="101"/>
      <c r="B43" s="103"/>
      <c r="C43" s="110"/>
      <c r="D43" s="110"/>
      <c r="E43" s="110"/>
      <c r="F43" s="117"/>
      <c r="G43" s="111"/>
      <c r="H43" s="195"/>
      <c r="I43" s="115"/>
      <c r="J43" s="116"/>
      <c r="L43" s="28"/>
      <c r="M43" s="38"/>
      <c r="N43" s="38"/>
      <c r="O43" s="38"/>
      <c r="P43" s="39"/>
      <c r="Q43" s="39"/>
      <c r="R43" s="39"/>
      <c r="S43" s="39"/>
    </row>
    <row r="44" spans="1:19" s="5" customFormat="1" ht="15" customHeight="1" x14ac:dyDescent="0.2">
      <c r="A44" s="101"/>
      <c r="B44" s="102"/>
      <c r="C44" s="110"/>
      <c r="D44" s="110"/>
      <c r="E44" s="110"/>
      <c r="F44" s="117"/>
      <c r="G44" s="117"/>
      <c r="H44" s="195"/>
      <c r="I44" s="115"/>
      <c r="J44" s="116"/>
      <c r="L44" s="28"/>
      <c r="M44" s="38"/>
      <c r="N44" s="38"/>
      <c r="O44" s="38"/>
      <c r="P44" s="39"/>
      <c r="Q44" s="39"/>
      <c r="R44" s="39"/>
      <c r="S44" s="39"/>
    </row>
    <row r="45" spans="1:19" s="5" customFormat="1" ht="15" customHeight="1" x14ac:dyDescent="0.2">
      <c r="A45" s="101"/>
      <c r="B45" s="102"/>
      <c r="C45" s="110"/>
      <c r="D45" s="110"/>
      <c r="E45" s="110"/>
      <c r="F45" s="117"/>
      <c r="G45" s="117"/>
      <c r="H45" s="195"/>
      <c r="I45" s="115"/>
      <c r="J45" s="116"/>
      <c r="L45" s="28"/>
      <c r="M45" s="38"/>
      <c r="N45" s="38"/>
      <c r="O45" s="38"/>
      <c r="P45" s="39"/>
      <c r="Q45" s="39"/>
      <c r="R45" s="39"/>
      <c r="S45" s="39"/>
    </row>
    <row r="46" spans="1:19" s="5" customFormat="1" ht="15" customHeight="1" x14ac:dyDescent="0.2">
      <c r="A46" s="101"/>
      <c r="B46" s="102"/>
      <c r="C46" s="110"/>
      <c r="D46" s="110"/>
      <c r="E46" s="110"/>
      <c r="F46" s="117"/>
      <c r="G46" s="117"/>
      <c r="H46" s="195"/>
      <c r="I46" s="115"/>
      <c r="J46" s="116"/>
      <c r="L46" s="28"/>
      <c r="M46" s="38"/>
      <c r="N46" s="38"/>
      <c r="O46" s="38"/>
      <c r="P46" s="39"/>
      <c r="Q46" s="39"/>
      <c r="R46" s="39"/>
      <c r="S46" s="39"/>
    </row>
    <row r="47" spans="1:19" s="5" customFormat="1" ht="15" customHeight="1" x14ac:dyDescent="0.2">
      <c r="A47" s="101"/>
      <c r="B47" s="102"/>
      <c r="C47" s="110"/>
      <c r="D47" s="110"/>
      <c r="E47" s="110"/>
      <c r="F47" s="117"/>
      <c r="G47" s="117"/>
      <c r="H47" s="195"/>
      <c r="I47" s="115"/>
      <c r="J47" s="116"/>
      <c r="L47" s="28"/>
      <c r="M47" s="38"/>
      <c r="N47" s="38"/>
      <c r="O47" s="38"/>
      <c r="P47" s="39"/>
      <c r="Q47" s="39"/>
      <c r="R47" s="39"/>
      <c r="S47" s="39"/>
    </row>
    <row r="48" spans="1:19" s="5" customFormat="1" ht="15" customHeight="1" x14ac:dyDescent="0.2">
      <c r="A48" s="101"/>
      <c r="B48" s="102"/>
      <c r="C48" s="110"/>
      <c r="D48" s="110"/>
      <c r="E48" s="110"/>
      <c r="F48" s="117"/>
      <c r="G48" s="117"/>
      <c r="H48" s="195"/>
      <c r="I48" s="115"/>
      <c r="J48" s="116"/>
      <c r="L48" s="28"/>
      <c r="M48" s="38"/>
      <c r="N48" s="38"/>
      <c r="O48" s="38"/>
      <c r="P48" s="39"/>
      <c r="Q48" s="39"/>
      <c r="R48" s="39"/>
      <c r="S48" s="39"/>
    </row>
    <row r="49" spans="1:19" s="5" customFormat="1" ht="15" customHeight="1" x14ac:dyDescent="0.2">
      <c r="A49" s="101"/>
      <c r="B49" s="102"/>
      <c r="C49" s="110"/>
      <c r="D49" s="110"/>
      <c r="E49" s="110"/>
      <c r="F49" s="117"/>
      <c r="G49" s="117"/>
      <c r="H49" s="195"/>
      <c r="I49" s="115"/>
      <c r="J49" s="116"/>
      <c r="L49" s="28"/>
      <c r="M49" s="38"/>
      <c r="N49" s="38"/>
      <c r="O49" s="38"/>
      <c r="P49" s="39"/>
      <c r="Q49" s="39"/>
      <c r="R49" s="39"/>
      <c r="S49" s="39"/>
    </row>
    <row r="50" spans="1:19" s="5" customFormat="1" ht="15" customHeight="1" x14ac:dyDescent="0.2">
      <c r="A50" s="101"/>
      <c r="B50" s="103"/>
      <c r="C50" s="110"/>
      <c r="D50" s="110"/>
      <c r="E50" s="110"/>
      <c r="F50" s="117"/>
      <c r="G50" s="111"/>
      <c r="H50" s="195"/>
      <c r="I50" s="115"/>
      <c r="J50" s="116"/>
      <c r="L50" s="28"/>
      <c r="M50" s="38"/>
      <c r="N50" s="38"/>
      <c r="O50" s="38"/>
      <c r="P50" s="39"/>
      <c r="Q50" s="39"/>
      <c r="R50" s="39"/>
      <c r="S50" s="39"/>
    </row>
    <row r="51" spans="1:19" s="5" customFormat="1" ht="15" customHeight="1" x14ac:dyDescent="0.2">
      <c r="A51" s="101"/>
      <c r="B51" s="102"/>
      <c r="C51" s="110"/>
      <c r="D51" s="110"/>
      <c r="E51" s="110"/>
      <c r="F51" s="117"/>
      <c r="G51" s="117"/>
      <c r="H51" s="195"/>
      <c r="I51" s="115"/>
      <c r="J51" s="116"/>
      <c r="L51" s="28"/>
      <c r="M51" s="38"/>
      <c r="N51" s="38"/>
      <c r="O51" s="38"/>
      <c r="P51" s="39"/>
      <c r="Q51" s="39"/>
      <c r="R51" s="39"/>
      <c r="S51" s="39"/>
    </row>
    <row r="52" spans="1:19" s="5" customFormat="1" ht="15" customHeight="1" thickBot="1" x14ac:dyDescent="0.25">
      <c r="A52" s="118"/>
      <c r="B52" s="40"/>
      <c r="C52" s="41"/>
      <c r="D52" s="41"/>
      <c r="E52" s="41"/>
      <c r="F52" s="61"/>
      <c r="G52" s="42"/>
      <c r="H52" s="196"/>
      <c r="I52" s="197"/>
      <c r="J52" s="119"/>
      <c r="L52" s="28"/>
      <c r="M52" s="38"/>
      <c r="N52" s="38"/>
      <c r="O52" s="38"/>
      <c r="P52" s="39"/>
      <c r="Q52" s="39"/>
      <c r="R52" s="39"/>
      <c r="S52" s="39"/>
    </row>
    <row r="53" spans="1:19" s="5" customFormat="1" ht="21.95" customHeight="1" thickTop="1" thickBot="1" x14ac:dyDescent="0.25">
      <c r="A53" s="120" t="s">
        <v>22</v>
      </c>
      <c r="B53" s="329" t="s">
        <v>82</v>
      </c>
      <c r="C53" s="330"/>
      <c r="D53" s="330"/>
      <c r="E53" s="330"/>
      <c r="F53" s="330"/>
      <c r="G53" s="330"/>
      <c r="H53" s="330"/>
      <c r="I53" s="331"/>
      <c r="J53" s="285">
        <v>0</v>
      </c>
      <c r="L53" s="19"/>
      <c r="M53" s="15"/>
      <c r="N53" s="15"/>
      <c r="O53" s="15"/>
      <c r="P53" s="15"/>
      <c r="Q53" s="15"/>
      <c r="R53" s="37"/>
      <c r="S53" s="15"/>
    </row>
    <row r="54" spans="1:19" s="5" customFormat="1" ht="15" customHeight="1" thickTop="1" x14ac:dyDescent="0.2">
      <c r="A54" s="332"/>
      <c r="B54" s="333"/>
      <c r="C54" s="333"/>
      <c r="D54" s="333"/>
      <c r="E54" s="333"/>
      <c r="F54" s="333"/>
      <c r="G54" s="333"/>
      <c r="H54" s="333"/>
      <c r="I54" s="333"/>
      <c r="J54" s="334"/>
      <c r="L54" s="15"/>
      <c r="M54" s="15"/>
      <c r="N54" s="15"/>
      <c r="O54" s="15"/>
      <c r="P54" s="15"/>
      <c r="Q54" s="15"/>
      <c r="R54" s="15"/>
      <c r="S54" s="15"/>
    </row>
    <row r="55" spans="1:19" s="5" customFormat="1" ht="20.100000000000001" customHeight="1" x14ac:dyDescent="0.2">
      <c r="A55" s="320" t="s">
        <v>40</v>
      </c>
      <c r="B55" s="321"/>
      <c r="C55" s="321"/>
      <c r="D55" s="321"/>
      <c r="E55" s="321"/>
      <c r="F55" s="321"/>
      <c r="G55" s="321"/>
      <c r="H55" s="321"/>
      <c r="I55" s="321"/>
      <c r="J55" s="322"/>
      <c r="L55" s="15"/>
      <c r="M55" s="44"/>
      <c r="N55" s="15"/>
      <c r="O55" s="15"/>
      <c r="P55" s="15"/>
      <c r="Q55" s="15"/>
      <c r="R55" s="15"/>
      <c r="S55" s="15"/>
    </row>
    <row r="56" spans="1:19" s="5" customFormat="1" ht="15" customHeight="1" x14ac:dyDescent="0.2">
      <c r="A56" s="335"/>
      <c r="B56" s="336"/>
      <c r="C56" s="336"/>
      <c r="D56" s="336"/>
      <c r="E56" s="336"/>
      <c r="F56" s="336"/>
      <c r="G56" s="336"/>
      <c r="H56" s="336"/>
      <c r="I56" s="336"/>
      <c r="J56" s="337"/>
      <c r="L56" s="15"/>
      <c r="M56" s="15"/>
      <c r="N56" s="15"/>
      <c r="O56" s="15"/>
      <c r="P56" s="15"/>
      <c r="Q56" s="15"/>
      <c r="R56" s="15"/>
      <c r="S56" s="15"/>
    </row>
    <row r="57" spans="1:19" s="5" customFormat="1" ht="18" customHeight="1" x14ac:dyDescent="0.2">
      <c r="A57" s="317" t="s">
        <v>77</v>
      </c>
      <c r="B57" s="318"/>
      <c r="C57" s="318"/>
      <c r="D57" s="318"/>
      <c r="E57" s="318"/>
      <c r="F57" s="318"/>
      <c r="G57" s="318"/>
      <c r="H57" s="318"/>
      <c r="I57" s="318"/>
      <c r="J57" s="319"/>
      <c r="O57" s="12"/>
      <c r="P57" s="12"/>
      <c r="Q57" s="12"/>
      <c r="R57" s="12"/>
      <c r="S57" s="12"/>
    </row>
    <row r="58" spans="1:19" s="5" customFormat="1" ht="18" customHeight="1" x14ac:dyDescent="0.2">
      <c r="A58" s="317" t="s">
        <v>61</v>
      </c>
      <c r="B58" s="318"/>
      <c r="C58" s="318"/>
      <c r="D58" s="318"/>
      <c r="E58" s="318"/>
      <c r="F58" s="318"/>
      <c r="G58" s="318"/>
      <c r="H58" s="318"/>
      <c r="I58" s="318"/>
      <c r="J58" s="319"/>
    </row>
    <row r="59" spans="1:19" s="5" customFormat="1" ht="18" customHeight="1" x14ac:dyDescent="0.2">
      <c r="A59" s="317" t="s">
        <v>62</v>
      </c>
      <c r="B59" s="318"/>
      <c r="C59" s="318"/>
      <c r="D59" s="318"/>
      <c r="E59" s="318"/>
      <c r="F59" s="318"/>
      <c r="G59" s="318"/>
      <c r="H59" s="318"/>
      <c r="I59" s="318"/>
      <c r="J59" s="319"/>
      <c r="L59" s="67"/>
      <c r="M59" s="84"/>
      <c r="N59" s="67"/>
      <c r="O59" s="67"/>
      <c r="P59" s="67"/>
    </row>
    <row r="60" spans="1:19" s="5" customFormat="1" ht="18" customHeight="1" x14ac:dyDescent="0.2">
      <c r="A60" s="338" t="s">
        <v>63</v>
      </c>
      <c r="B60" s="339"/>
      <c r="C60" s="339"/>
      <c r="D60" s="339"/>
      <c r="E60" s="339"/>
      <c r="F60" s="339"/>
      <c r="G60" s="339"/>
      <c r="H60" s="339"/>
      <c r="I60" s="339"/>
      <c r="J60" s="340"/>
      <c r="L60" s="67"/>
    </row>
    <row r="61" spans="1:19" s="5" customFormat="1" ht="18" customHeight="1" x14ac:dyDescent="0.2">
      <c r="A61" s="338" t="s">
        <v>23</v>
      </c>
      <c r="B61" s="339"/>
      <c r="C61" s="339"/>
      <c r="D61" s="339"/>
      <c r="E61" s="339"/>
      <c r="F61" s="339"/>
      <c r="G61" s="339"/>
      <c r="H61" s="339"/>
      <c r="I61" s="339"/>
      <c r="J61" s="340"/>
      <c r="L61" s="67"/>
      <c r="O61" s="67"/>
      <c r="P61" s="67"/>
      <c r="Q61" s="67"/>
      <c r="R61" s="67"/>
      <c r="S61" s="67"/>
    </row>
    <row r="62" spans="1:19" s="5" customFormat="1" ht="18" customHeight="1" x14ac:dyDescent="0.2">
      <c r="A62" s="317" t="s">
        <v>64</v>
      </c>
      <c r="B62" s="318"/>
      <c r="C62" s="318"/>
      <c r="D62" s="318"/>
      <c r="E62" s="318"/>
      <c r="F62" s="318"/>
      <c r="G62" s="318"/>
      <c r="H62" s="318"/>
      <c r="I62" s="318"/>
      <c r="J62" s="319"/>
    </row>
    <row r="63" spans="1:19" s="5" customFormat="1" ht="18" customHeight="1" x14ac:dyDescent="0.2">
      <c r="A63" s="317" t="s">
        <v>24</v>
      </c>
      <c r="B63" s="318"/>
      <c r="C63" s="318"/>
      <c r="D63" s="318"/>
      <c r="E63" s="318"/>
      <c r="F63" s="318"/>
      <c r="G63" s="318"/>
      <c r="H63" s="318"/>
      <c r="I63" s="318"/>
      <c r="J63" s="319"/>
    </row>
    <row r="64" spans="1:19" s="5" customFormat="1" ht="18" customHeight="1" x14ac:dyDescent="0.2">
      <c r="A64" s="317" t="s">
        <v>65</v>
      </c>
      <c r="B64" s="318"/>
      <c r="C64" s="318"/>
      <c r="D64" s="318"/>
      <c r="E64" s="318"/>
      <c r="F64" s="318"/>
      <c r="G64" s="318"/>
      <c r="H64" s="318"/>
      <c r="I64" s="318"/>
      <c r="J64" s="319"/>
    </row>
    <row r="65" spans="1:19" s="5" customFormat="1" ht="18" customHeight="1" x14ac:dyDescent="0.2">
      <c r="A65" s="338" t="s">
        <v>66</v>
      </c>
      <c r="B65" s="339"/>
      <c r="C65" s="339"/>
      <c r="D65" s="339"/>
      <c r="E65" s="339"/>
      <c r="F65" s="339"/>
      <c r="G65" s="339"/>
      <c r="H65" s="339"/>
      <c r="I65" s="339"/>
      <c r="J65" s="340"/>
      <c r="L65" s="67"/>
    </row>
    <row r="66" spans="1:19" s="5" customFormat="1" ht="15" customHeight="1" x14ac:dyDescent="0.2">
      <c r="A66" s="121"/>
      <c r="B66" s="15"/>
      <c r="C66" s="15"/>
      <c r="D66" s="15"/>
      <c r="E66" s="15"/>
      <c r="F66" s="15"/>
      <c r="G66" s="15"/>
      <c r="H66" s="45"/>
      <c r="I66" s="45"/>
      <c r="J66" s="123"/>
      <c r="L66" s="15"/>
      <c r="M66" s="15"/>
      <c r="N66" s="15"/>
      <c r="O66" s="15"/>
      <c r="P66" s="15"/>
      <c r="Q66" s="15"/>
      <c r="R66" s="15"/>
      <c r="S66" s="15"/>
    </row>
    <row r="67" spans="1:19" s="5" customFormat="1" ht="15" customHeight="1" x14ac:dyDescent="0.2">
      <c r="A67" s="121"/>
      <c r="B67" s="15"/>
      <c r="C67" s="15"/>
      <c r="D67" s="15"/>
      <c r="E67" s="15"/>
      <c r="F67" s="15"/>
      <c r="G67" s="15"/>
      <c r="H67" s="15"/>
      <c r="I67" s="15"/>
      <c r="J67" s="122"/>
      <c r="L67" s="15"/>
      <c r="M67" s="15"/>
      <c r="N67" s="15"/>
      <c r="O67" s="15"/>
      <c r="P67" s="15"/>
      <c r="Q67" s="15"/>
      <c r="R67" s="15"/>
      <c r="S67" s="15"/>
    </row>
    <row r="68" spans="1:19" s="5" customFormat="1" ht="15" customHeight="1" x14ac:dyDescent="0.2">
      <c r="A68" s="121"/>
      <c r="B68" s="15"/>
      <c r="C68" s="15"/>
      <c r="D68" s="15"/>
      <c r="E68" s="15"/>
      <c r="F68" s="343" t="s">
        <v>12</v>
      </c>
      <c r="G68" s="343"/>
      <c r="H68" s="343"/>
      <c r="I68" s="81"/>
      <c r="J68" s="179"/>
      <c r="L68" s="15"/>
      <c r="M68" s="15"/>
      <c r="N68" s="15"/>
      <c r="O68" s="15"/>
      <c r="P68" s="15"/>
      <c r="Q68" s="15"/>
      <c r="R68" s="15"/>
      <c r="S68" s="15"/>
    </row>
    <row r="69" spans="1:19" s="5" customFormat="1" ht="15" customHeight="1" x14ac:dyDescent="0.2">
      <c r="A69" s="121"/>
      <c r="B69" s="15"/>
      <c r="C69" s="15"/>
      <c r="D69" s="15"/>
      <c r="E69" s="15"/>
      <c r="F69" s="15"/>
      <c r="G69" s="15"/>
      <c r="H69" s="45"/>
      <c r="I69" s="45"/>
      <c r="J69" s="123"/>
      <c r="L69" s="15"/>
      <c r="M69" s="15"/>
      <c r="N69" s="15"/>
      <c r="O69" s="15"/>
      <c r="P69" s="15"/>
      <c r="Q69" s="15"/>
      <c r="R69" s="15"/>
      <c r="S69" s="15"/>
    </row>
    <row r="70" spans="1:19" s="5" customFormat="1" ht="15" customHeight="1" x14ac:dyDescent="0.2">
      <c r="A70" s="121"/>
      <c r="B70" s="15"/>
      <c r="C70" s="15"/>
      <c r="D70" s="15"/>
      <c r="E70" s="15"/>
      <c r="F70" s="15"/>
      <c r="G70" s="15"/>
      <c r="H70" s="45"/>
      <c r="I70" s="45"/>
      <c r="J70" s="123"/>
      <c r="L70" s="15"/>
      <c r="M70" s="15"/>
      <c r="N70" s="15"/>
      <c r="O70" s="15"/>
      <c r="P70" s="15"/>
      <c r="Q70" s="15"/>
      <c r="R70" s="15"/>
      <c r="S70" s="15"/>
    </row>
    <row r="71" spans="1:19" s="5" customFormat="1" ht="15" customHeight="1" x14ac:dyDescent="0.2">
      <c r="A71" s="121"/>
      <c r="B71" s="15"/>
      <c r="C71" s="15"/>
      <c r="D71" s="15"/>
      <c r="E71" s="15"/>
      <c r="F71" s="343" t="s">
        <v>27</v>
      </c>
      <c r="G71" s="343"/>
      <c r="H71" s="343"/>
      <c r="I71" s="81"/>
      <c r="J71" s="179"/>
      <c r="L71" s="15"/>
      <c r="M71" s="15"/>
      <c r="N71" s="15"/>
      <c r="O71" s="15"/>
      <c r="P71" s="15"/>
      <c r="Q71" s="15"/>
      <c r="R71" s="15"/>
      <c r="S71" s="15"/>
    </row>
    <row r="72" spans="1:19" s="5" customFormat="1" ht="15" customHeight="1" x14ac:dyDescent="0.2">
      <c r="A72" s="121"/>
      <c r="B72" s="15"/>
      <c r="C72" s="15"/>
      <c r="D72" s="15"/>
      <c r="E72" s="15"/>
      <c r="F72" s="15"/>
      <c r="G72" s="15"/>
      <c r="H72" s="45"/>
      <c r="I72" s="45"/>
      <c r="J72" s="123"/>
      <c r="L72" s="15"/>
      <c r="M72" s="15"/>
      <c r="N72" s="15"/>
      <c r="O72" s="15"/>
      <c r="P72" s="15"/>
      <c r="Q72" s="15"/>
      <c r="R72" s="15"/>
      <c r="S72" s="15"/>
    </row>
    <row r="73" spans="1:19" s="5" customFormat="1" ht="15" customHeight="1" x14ac:dyDescent="0.2">
      <c r="A73" s="121"/>
      <c r="B73" s="15"/>
      <c r="C73" s="15"/>
      <c r="D73" s="15"/>
      <c r="E73" s="15"/>
      <c r="F73" s="15"/>
      <c r="G73" s="15"/>
      <c r="H73" s="15"/>
      <c r="I73" s="15"/>
      <c r="J73" s="122"/>
      <c r="L73" s="15"/>
      <c r="M73" s="15"/>
      <c r="N73" s="15"/>
      <c r="O73" s="15"/>
      <c r="P73" s="15"/>
      <c r="Q73" s="15"/>
      <c r="R73" s="15"/>
      <c r="S73" s="15"/>
    </row>
    <row r="74" spans="1:19" s="5" customFormat="1" ht="20.100000000000001" customHeight="1" x14ac:dyDescent="0.2">
      <c r="A74" s="342" t="s">
        <v>71</v>
      </c>
      <c r="B74" s="341"/>
      <c r="C74" s="341"/>
      <c r="E74" s="46">
        <v>30</v>
      </c>
      <c r="F74" s="46"/>
      <c r="G74" s="28" t="s">
        <v>85</v>
      </c>
      <c r="H74" s="341" t="s">
        <v>75</v>
      </c>
      <c r="I74" s="341"/>
      <c r="J74" s="124"/>
      <c r="N74" s="46"/>
      <c r="R74" s="12"/>
    </row>
    <row r="75" spans="1:19" s="5" customFormat="1" ht="15" customHeight="1" thickBot="1" x14ac:dyDescent="0.25">
      <c r="A75" s="125"/>
      <c r="B75" s="126"/>
      <c r="C75" s="126"/>
      <c r="D75" s="126"/>
      <c r="E75" s="126"/>
      <c r="F75" s="126"/>
      <c r="G75" s="126"/>
      <c r="H75" s="126"/>
      <c r="I75" s="126"/>
      <c r="J75" s="127"/>
    </row>
    <row r="76" spans="1:19" s="5" customFormat="1" ht="15" customHeight="1" thickTop="1" x14ac:dyDescent="0.2"/>
    <row r="77" spans="1:19" s="5" customFormat="1" ht="15" customHeight="1" x14ac:dyDescent="0.2"/>
    <row r="78" spans="1:19" s="5" customFormat="1" ht="15" customHeight="1" x14ac:dyDescent="0.2"/>
    <row r="79" spans="1:19" s="5" customFormat="1" ht="15" customHeight="1" x14ac:dyDescent="0.2"/>
    <row r="80" spans="1:19" ht="15" customHeight="1" x14ac:dyDescent="0.2"/>
    <row r="81" ht="15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</sheetData>
  <mergeCells count="24">
    <mergeCell ref="A65:J65"/>
    <mergeCell ref="H74:I74"/>
    <mergeCell ref="A74:C74"/>
    <mergeCell ref="A58:J58"/>
    <mergeCell ref="A59:J59"/>
    <mergeCell ref="A60:J60"/>
    <mergeCell ref="A61:J61"/>
    <mergeCell ref="A62:J62"/>
    <mergeCell ref="F68:H68"/>
    <mergeCell ref="F71:H71"/>
    <mergeCell ref="A1:J1"/>
    <mergeCell ref="A3:J3"/>
    <mergeCell ref="A63:J63"/>
    <mergeCell ref="A64:J64"/>
    <mergeCell ref="A2:J2"/>
    <mergeCell ref="H16:J16"/>
    <mergeCell ref="A55:J55"/>
    <mergeCell ref="A57:J57"/>
    <mergeCell ref="A16:F16"/>
    <mergeCell ref="B53:I53"/>
    <mergeCell ref="A54:J54"/>
    <mergeCell ref="A56:J56"/>
    <mergeCell ref="G7:H7"/>
    <mergeCell ref="G8:H8"/>
  </mergeCells>
  <phoneticPr fontId="17" type="noConversion"/>
  <printOptions horizontalCentered="1"/>
  <pageMargins left="0.25" right="0.25" top="0.5" bottom="0.25" header="0.31496062992126" footer="0.31496062992126"/>
  <pageSetup paperSize="5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BD25-52BB-49BC-9365-66C4C3EF9891}">
  <sheetPr>
    <pageSetUpPr fitToPage="1"/>
  </sheetPr>
  <dimension ref="A1:S107"/>
  <sheetViews>
    <sheetView view="pageBreakPreview" zoomScaleNormal="100" zoomScaleSheetLayoutView="100" workbookViewId="0">
      <selection activeCell="C4" sqref="C4"/>
    </sheetView>
  </sheetViews>
  <sheetFormatPr defaultColWidth="12.7109375" defaultRowHeight="15" x14ac:dyDescent="0.2"/>
  <cols>
    <col min="1" max="1" width="20.7109375" style="1" customWidth="1"/>
    <col min="2" max="2" width="6.7109375" style="1" customWidth="1"/>
    <col min="3" max="3" width="15.7109375" style="1" customWidth="1"/>
    <col min="4" max="4" width="6.7109375" style="1" customWidth="1"/>
    <col min="5" max="5" width="15.7109375" style="1" customWidth="1"/>
    <col min="6" max="6" width="6.7109375" style="1" customWidth="1"/>
    <col min="7" max="8" width="15.7109375" style="1" customWidth="1"/>
    <col min="9" max="9" width="12.7109375" style="1" customWidth="1"/>
    <col min="10" max="10" width="15.7109375" style="1" customWidth="1"/>
    <col min="11" max="11" width="3.28515625" style="1" customWidth="1"/>
    <col min="12" max="17" width="12.7109375" style="1"/>
    <col min="18" max="18" width="12.85546875" style="1" bestFit="1" customWidth="1"/>
    <col min="19" max="16384" width="12.7109375" style="1"/>
  </cols>
  <sheetData>
    <row r="1" spans="1:19" s="5" customFormat="1" ht="15" customHeight="1" thickTop="1" x14ac:dyDescent="0.2">
      <c r="A1" s="311"/>
      <c r="B1" s="312"/>
      <c r="C1" s="312"/>
      <c r="D1" s="312"/>
      <c r="E1" s="312"/>
      <c r="F1" s="312"/>
      <c r="G1" s="312"/>
      <c r="H1" s="312"/>
      <c r="I1" s="312"/>
      <c r="J1" s="313"/>
    </row>
    <row r="2" spans="1:19" s="5" customFormat="1" ht="20.100000000000001" customHeight="1" x14ac:dyDescent="0.2">
      <c r="A2" s="320" t="s">
        <v>1</v>
      </c>
      <c r="B2" s="321"/>
      <c r="C2" s="321"/>
      <c r="D2" s="321"/>
      <c r="E2" s="321"/>
      <c r="F2" s="321"/>
      <c r="G2" s="321"/>
      <c r="H2" s="321"/>
      <c r="I2" s="321"/>
      <c r="J2" s="322"/>
      <c r="N2" s="6"/>
      <c r="O2" s="7"/>
      <c r="P2" s="8"/>
      <c r="Q2" s="13"/>
      <c r="R2" s="14"/>
      <c r="S2" s="15"/>
    </row>
    <row r="3" spans="1:19" s="5" customFormat="1" ht="15" customHeight="1" x14ac:dyDescent="0.2">
      <c r="A3" s="314"/>
      <c r="B3" s="315"/>
      <c r="C3" s="315"/>
      <c r="D3" s="315"/>
      <c r="E3" s="315"/>
      <c r="F3" s="315"/>
      <c r="G3" s="315"/>
      <c r="H3" s="315"/>
      <c r="I3" s="315"/>
      <c r="J3" s="316"/>
      <c r="N3" s="6"/>
      <c r="O3" s="7"/>
      <c r="P3" s="8"/>
      <c r="Q3" s="13"/>
      <c r="R3" s="14"/>
      <c r="S3" s="15"/>
    </row>
    <row r="4" spans="1:19" s="5" customFormat="1" ht="15" customHeight="1" x14ac:dyDescent="0.2">
      <c r="A4" s="245" t="s">
        <v>3</v>
      </c>
      <c r="B4" s="15"/>
      <c r="C4" s="164" t="str">
        <f>'100 Series'!C4</f>
        <v>Merkley Oaks</v>
      </c>
      <c r="D4" s="288"/>
      <c r="E4" s="288"/>
      <c r="F4" s="288"/>
      <c r="G4" s="157" t="s">
        <v>32</v>
      </c>
      <c r="H4" s="275">
        <f>'100 Series'!H4</f>
        <v>45748</v>
      </c>
      <c r="I4" s="286"/>
      <c r="J4" s="85"/>
      <c r="L4" s="15"/>
      <c r="M4" s="10"/>
      <c r="Q4" s="15"/>
      <c r="R4" s="15"/>
      <c r="S4" s="15"/>
    </row>
    <row r="5" spans="1:19" s="5" customFormat="1" ht="15" customHeight="1" x14ac:dyDescent="0.2">
      <c r="A5" s="245" t="s">
        <v>4</v>
      </c>
      <c r="B5" s="15"/>
      <c r="C5" s="164" t="s">
        <v>120</v>
      </c>
      <c r="D5" s="288"/>
      <c r="E5" s="288"/>
      <c r="F5" s="288"/>
      <c r="G5" s="158" t="s">
        <v>5</v>
      </c>
      <c r="H5" s="277" t="str">
        <f>'100 Series'!H5</f>
        <v>XXX - XXX</v>
      </c>
      <c r="I5" s="286"/>
      <c r="J5" s="86"/>
      <c r="L5" s="15"/>
      <c r="M5" s="19"/>
      <c r="N5" s="19"/>
      <c r="O5" s="15"/>
      <c r="P5" s="11"/>
      <c r="Q5" s="15"/>
      <c r="R5" s="19"/>
      <c r="S5" s="19"/>
    </row>
    <row r="6" spans="1:19" s="5" customFormat="1" ht="15" customHeight="1" x14ac:dyDescent="0.2">
      <c r="A6" s="245"/>
      <c r="B6" s="15"/>
      <c r="C6" s="76" t="s">
        <v>0</v>
      </c>
      <c r="D6" s="76"/>
      <c r="E6" s="76"/>
      <c r="F6" s="76"/>
      <c r="G6" s="10"/>
      <c r="H6" s="16"/>
      <c r="I6" s="10"/>
      <c r="J6" s="87"/>
      <c r="L6" s="15"/>
      <c r="M6" s="15"/>
      <c r="N6" s="15"/>
      <c r="O6" s="15"/>
      <c r="P6" s="15"/>
      <c r="Q6" s="17"/>
      <c r="R6" s="19"/>
      <c r="S6" s="19"/>
    </row>
    <row r="7" spans="1:19" s="5" customFormat="1" ht="15" customHeight="1" x14ac:dyDescent="0.2">
      <c r="A7" s="245" t="s">
        <v>6</v>
      </c>
      <c r="B7" s="15"/>
      <c r="C7" s="164" t="str">
        <f>'100 Series'!C7</f>
        <v>T. B. A.</v>
      </c>
      <c r="D7" s="288"/>
      <c r="E7" s="288"/>
      <c r="F7" s="288"/>
      <c r="G7" s="344" t="str">
        <f>'100 Series'!G7</f>
        <v>CONTRACT PERIOD :</v>
      </c>
      <c r="H7" s="344"/>
      <c r="I7" s="16"/>
      <c r="J7" s="88"/>
      <c r="L7" s="15"/>
      <c r="M7" s="16"/>
      <c r="N7" s="19"/>
      <c r="O7" s="15"/>
      <c r="P7" s="15"/>
      <c r="Q7" s="15"/>
      <c r="R7" s="18"/>
      <c r="S7" s="18"/>
    </row>
    <row r="8" spans="1:19" s="5" customFormat="1" ht="15" customHeight="1" x14ac:dyDescent="0.2">
      <c r="A8" s="245" t="s">
        <v>33</v>
      </c>
      <c r="B8" s="15"/>
      <c r="C8" s="164" t="str">
        <f>'100 Series'!C8</f>
        <v>A - 17</v>
      </c>
      <c r="D8" s="76"/>
      <c r="E8" s="76"/>
      <c r="F8" s="76"/>
      <c r="G8" s="350" t="str">
        <f>'100 Series'!G8</f>
        <v>April 1, 2025 to March 31, 2026</v>
      </c>
      <c r="H8" s="350"/>
      <c r="I8" s="16"/>
      <c r="J8" s="89"/>
      <c r="L8" s="15"/>
      <c r="M8" s="15"/>
      <c r="N8" s="15"/>
      <c r="Q8" s="15"/>
      <c r="R8" s="19"/>
      <c r="S8" s="15"/>
    </row>
    <row r="9" spans="1:19" s="5" customFormat="1" ht="15" customHeight="1" thickBot="1" x14ac:dyDescent="0.25">
      <c r="A9" s="90"/>
      <c r="B9" s="20"/>
      <c r="C9" s="21"/>
      <c r="D9" s="21"/>
      <c r="E9" s="20"/>
      <c r="F9" s="20"/>
      <c r="G9" s="22"/>
      <c r="H9" s="20"/>
      <c r="I9" s="20"/>
      <c r="J9" s="91"/>
      <c r="L9" s="15"/>
      <c r="M9" s="19"/>
      <c r="N9" s="15"/>
      <c r="Q9" s="15"/>
      <c r="R9" s="15"/>
    </row>
    <row r="10" spans="1:19" s="5" customFormat="1" ht="20.100000000000001" customHeight="1" thickTop="1" thickBot="1" x14ac:dyDescent="0.25">
      <c r="A10" s="92"/>
      <c r="B10" s="23"/>
      <c r="C10" s="24"/>
      <c r="D10" s="24"/>
      <c r="E10" s="25"/>
      <c r="F10" s="25"/>
      <c r="G10" s="25"/>
      <c r="H10" s="47" t="s">
        <v>34</v>
      </c>
      <c r="I10" s="48" t="s">
        <v>13</v>
      </c>
      <c r="J10" s="93" t="s">
        <v>9</v>
      </c>
      <c r="L10" s="15"/>
      <c r="M10" s="11"/>
      <c r="N10" s="11"/>
      <c r="O10" s="11"/>
      <c r="P10" s="11"/>
      <c r="Q10" s="11"/>
      <c r="R10" s="11"/>
      <c r="S10" s="11"/>
    </row>
    <row r="11" spans="1:19" s="5" customFormat="1" ht="18" customHeight="1" thickTop="1" x14ac:dyDescent="0.2">
      <c r="A11" s="94" t="s">
        <v>14</v>
      </c>
      <c r="B11" s="43"/>
      <c r="C11" s="62" t="s">
        <v>42</v>
      </c>
      <c r="D11" s="62"/>
      <c r="E11" s="62" t="s">
        <v>43</v>
      </c>
      <c r="F11" s="62"/>
      <c r="G11" s="62" t="s">
        <v>44</v>
      </c>
      <c r="H11" s="215"/>
      <c r="I11" s="83"/>
      <c r="J11" s="130"/>
      <c r="L11" s="28"/>
      <c r="M11" s="28"/>
      <c r="N11" s="28"/>
      <c r="O11" s="28"/>
      <c r="Q11" s="8"/>
      <c r="R11" s="8"/>
      <c r="S11" s="8"/>
    </row>
    <row r="12" spans="1:19" s="5" customFormat="1" ht="18" customHeight="1" x14ac:dyDescent="0.2">
      <c r="A12" s="96" t="s">
        <v>0</v>
      </c>
      <c r="B12" s="97" t="s">
        <v>45</v>
      </c>
      <c r="C12" s="98"/>
      <c r="D12" s="97" t="s">
        <v>45</v>
      </c>
      <c r="E12" s="98"/>
      <c r="F12" s="97" t="s">
        <v>45</v>
      </c>
      <c r="G12" s="99"/>
      <c r="H12" s="200" t="s">
        <v>35</v>
      </c>
      <c r="I12" s="201" t="s">
        <v>36</v>
      </c>
      <c r="J12" s="100" t="s">
        <v>37</v>
      </c>
      <c r="L12" s="15"/>
      <c r="M12" s="11"/>
      <c r="N12" s="11"/>
      <c r="O12" s="11"/>
      <c r="P12" s="26"/>
      <c r="Q12" s="27"/>
      <c r="R12" s="27"/>
      <c r="S12" s="27"/>
    </row>
    <row r="13" spans="1:19" s="5" customFormat="1" ht="18" customHeight="1" thickBot="1" x14ac:dyDescent="0.25">
      <c r="A13" s="101" t="s">
        <v>10</v>
      </c>
      <c r="B13" s="102"/>
      <c r="C13" s="103">
        <v>500</v>
      </c>
      <c r="D13" s="103"/>
      <c r="E13" s="103">
        <v>500</v>
      </c>
      <c r="F13" s="104"/>
      <c r="G13" s="104">
        <v>500</v>
      </c>
      <c r="H13" s="202"/>
      <c r="I13" s="216">
        <v>0.13</v>
      </c>
      <c r="J13" s="131"/>
      <c r="L13" s="9"/>
      <c r="M13" s="9"/>
      <c r="N13" s="9"/>
      <c r="O13" s="9"/>
      <c r="P13" s="8"/>
      <c r="Q13" s="8"/>
      <c r="R13" s="8"/>
      <c r="S13" s="8"/>
    </row>
    <row r="14" spans="1:19" s="5" customFormat="1" ht="20.100000000000001" customHeight="1" thickTop="1" thickBot="1" x14ac:dyDescent="0.25">
      <c r="A14" s="106" t="s">
        <v>38</v>
      </c>
      <c r="B14" s="29"/>
      <c r="C14" s="30"/>
      <c r="D14" s="30"/>
      <c r="E14" s="30"/>
      <c r="F14" s="31"/>
      <c r="G14" s="31"/>
      <c r="H14" s="204"/>
      <c r="I14" s="205"/>
      <c r="J14" s="107"/>
      <c r="L14" s="32"/>
      <c r="M14" s="33"/>
      <c r="N14" s="33"/>
      <c r="O14" s="33"/>
      <c r="P14" s="33"/>
      <c r="Q14" s="33"/>
      <c r="R14" s="33"/>
      <c r="S14" s="33"/>
    </row>
    <row r="15" spans="1:19" s="5" customFormat="1" ht="15" customHeight="1" thickTop="1" thickBot="1" x14ac:dyDescent="0.25">
      <c r="A15" s="108" t="s">
        <v>0</v>
      </c>
      <c r="B15" s="34"/>
      <c r="C15" s="35"/>
      <c r="D15" s="35"/>
      <c r="E15" s="35"/>
      <c r="F15" s="36"/>
      <c r="G15" s="36" t="s">
        <v>0</v>
      </c>
      <c r="H15" s="206" t="s">
        <v>0</v>
      </c>
      <c r="I15" s="207" t="s">
        <v>0</v>
      </c>
      <c r="J15" s="109" t="s">
        <v>0</v>
      </c>
      <c r="L15" s="15"/>
      <c r="M15" s="37"/>
      <c r="N15" s="37"/>
      <c r="O15" s="37"/>
      <c r="P15" s="37"/>
      <c r="Q15" s="37"/>
      <c r="R15" s="37"/>
      <c r="S15" s="37"/>
    </row>
    <row r="16" spans="1:19" s="5" customFormat="1" ht="21.95" customHeight="1" thickTop="1" thickBot="1" x14ac:dyDescent="0.25">
      <c r="A16" s="346" t="str">
        <f>'100 Series'!$A$16</f>
        <v>STANDARD QUARTZ QUORASTONE 2CM IN COTTON KNIT</v>
      </c>
      <c r="B16" s="347"/>
      <c r="C16" s="347"/>
      <c r="D16" s="347"/>
      <c r="E16" s="347"/>
      <c r="F16" s="347"/>
      <c r="G16" s="208">
        <v>0</v>
      </c>
      <c r="H16" s="348" t="s">
        <v>70</v>
      </c>
      <c r="I16" s="348"/>
      <c r="J16" s="349"/>
      <c r="L16" s="28"/>
      <c r="M16" s="38"/>
      <c r="N16" s="38"/>
      <c r="O16" s="38"/>
      <c r="P16" s="39"/>
      <c r="Q16" s="39"/>
      <c r="R16" s="39"/>
      <c r="S16" s="39"/>
    </row>
    <row r="17" spans="1:19" s="5" customFormat="1" ht="15" customHeight="1" thickTop="1" x14ac:dyDescent="0.2">
      <c r="A17" s="180"/>
      <c r="B17" s="181"/>
      <c r="C17" s="182"/>
      <c r="D17" s="182"/>
      <c r="E17" s="183"/>
      <c r="F17" s="156"/>
      <c r="G17" s="36"/>
      <c r="H17" s="192"/>
      <c r="I17" s="193"/>
      <c r="J17" s="109"/>
      <c r="L17" s="15"/>
      <c r="M17" s="37"/>
      <c r="N17" s="37"/>
      <c r="O17" s="37"/>
      <c r="P17" s="37"/>
      <c r="Q17" s="37"/>
      <c r="R17" s="37"/>
      <c r="S17" s="37"/>
    </row>
    <row r="18" spans="1:19" s="5" customFormat="1" ht="18" customHeight="1" x14ac:dyDescent="0.2">
      <c r="A18" s="184" t="s">
        <v>121</v>
      </c>
      <c r="B18" s="432">
        <v>0</v>
      </c>
      <c r="C18" s="186">
        <f>B18*$G$16</f>
        <v>0</v>
      </c>
      <c r="D18" s="432">
        <v>0</v>
      </c>
      <c r="E18" s="209">
        <f>D18*$G$16</f>
        <v>0</v>
      </c>
      <c r="F18" s="433">
        <v>0</v>
      </c>
      <c r="G18" s="110">
        <f>F18*$G$16</f>
        <v>0</v>
      </c>
      <c r="H18" s="282">
        <f>C18+E18+G18</f>
        <v>0</v>
      </c>
      <c r="I18" s="283">
        <f t="shared" ref="I18:I19" si="0">H18*I$13</f>
        <v>0</v>
      </c>
      <c r="J18" s="284">
        <f t="shared" ref="J18" si="1">SUM(H18:I18)</f>
        <v>0</v>
      </c>
      <c r="L18" s="15"/>
      <c r="M18" s="37"/>
      <c r="N18" s="37"/>
      <c r="O18" s="37"/>
      <c r="P18" s="37"/>
      <c r="Q18" s="37"/>
      <c r="R18" s="37"/>
      <c r="S18" s="37"/>
    </row>
    <row r="19" spans="1:19" s="5" customFormat="1" ht="18" customHeight="1" x14ac:dyDescent="0.2">
      <c r="A19" s="184" t="s">
        <v>122</v>
      </c>
      <c r="B19" s="432">
        <v>0</v>
      </c>
      <c r="C19" s="186">
        <f>B19*$G$16</f>
        <v>0</v>
      </c>
      <c r="D19" s="432">
        <v>0</v>
      </c>
      <c r="E19" s="209">
        <f>D19*$G$16</f>
        <v>0</v>
      </c>
      <c r="F19" s="433">
        <v>0</v>
      </c>
      <c r="G19" s="110">
        <f>F19*$G$16</f>
        <v>0</v>
      </c>
      <c r="H19" s="282">
        <f>C19+E19+G19</f>
        <v>0</v>
      </c>
      <c r="I19" s="283">
        <f t="shared" si="0"/>
        <v>0</v>
      </c>
      <c r="J19" s="284">
        <f>SUM(H19:I19)</f>
        <v>0</v>
      </c>
      <c r="L19" s="15"/>
      <c r="M19" s="37"/>
      <c r="N19" s="37"/>
      <c r="O19" s="37"/>
      <c r="P19" s="37"/>
      <c r="Q19" s="37"/>
      <c r="R19" s="37"/>
      <c r="S19" s="37"/>
    </row>
    <row r="20" spans="1:19" s="5" customFormat="1" ht="18" customHeight="1" x14ac:dyDescent="0.2">
      <c r="A20" s="416"/>
      <c r="B20" s="417"/>
      <c r="C20" s="418"/>
      <c r="D20" s="417"/>
      <c r="E20" s="419"/>
      <c r="F20" s="420"/>
      <c r="G20" s="421"/>
      <c r="H20" s="422"/>
      <c r="I20" s="423"/>
      <c r="J20" s="424"/>
      <c r="K20" s="425"/>
      <c r="L20" s="426"/>
      <c r="M20" s="37"/>
      <c r="N20" s="37"/>
      <c r="O20" s="37"/>
      <c r="P20" s="37"/>
      <c r="Q20" s="37"/>
      <c r="R20" s="37"/>
      <c r="S20" s="37"/>
    </row>
    <row r="21" spans="1:19" s="5" customFormat="1" ht="18" customHeight="1" x14ac:dyDescent="0.2">
      <c r="A21" s="184">
        <v>203</v>
      </c>
      <c r="B21" s="185">
        <v>35.5</v>
      </c>
      <c r="C21" s="186">
        <f>B21*$G$16</f>
        <v>0</v>
      </c>
      <c r="D21" s="185">
        <v>9</v>
      </c>
      <c r="E21" s="209">
        <f>D21*$G$16</f>
        <v>0</v>
      </c>
      <c r="F21" s="133">
        <v>5.5</v>
      </c>
      <c r="G21" s="110">
        <f>F21*$G$16</f>
        <v>0</v>
      </c>
      <c r="H21" s="282">
        <f>C21+E21+G21</f>
        <v>0</v>
      </c>
      <c r="I21" s="283">
        <f>H21*I$13</f>
        <v>0</v>
      </c>
      <c r="J21" s="284">
        <f>SUM(H21:I21)</f>
        <v>0</v>
      </c>
      <c r="L21" s="15"/>
      <c r="M21" s="37"/>
      <c r="N21" s="37"/>
      <c r="O21" s="37"/>
      <c r="P21" s="37"/>
      <c r="Q21" s="37"/>
      <c r="R21" s="37"/>
      <c r="S21" s="37"/>
    </row>
    <row r="22" spans="1:19" s="5" customFormat="1" ht="18" customHeight="1" x14ac:dyDescent="0.2">
      <c r="A22" s="184"/>
      <c r="B22" s="185"/>
      <c r="C22" s="186"/>
      <c r="D22" s="185"/>
      <c r="E22" s="209"/>
      <c r="F22" s="133"/>
      <c r="G22" s="110"/>
      <c r="H22" s="194"/>
      <c r="I22" s="111"/>
      <c r="J22" s="112"/>
      <c r="L22" s="15"/>
      <c r="M22" s="37"/>
      <c r="N22" s="37"/>
      <c r="O22" s="37"/>
      <c r="P22" s="37"/>
      <c r="Q22" s="37"/>
      <c r="R22" s="37"/>
      <c r="S22" s="37"/>
    </row>
    <row r="23" spans="1:19" s="5" customFormat="1" ht="18" customHeight="1" x14ac:dyDescent="0.2">
      <c r="A23" s="416"/>
      <c r="B23" s="417"/>
      <c r="C23" s="418"/>
      <c r="D23" s="417"/>
      <c r="E23" s="419"/>
      <c r="F23" s="420"/>
      <c r="G23" s="421"/>
      <c r="H23" s="422"/>
      <c r="I23" s="423"/>
      <c r="J23" s="424"/>
      <c r="K23" s="425"/>
      <c r="L23" s="426"/>
      <c r="M23" s="37"/>
      <c r="N23" s="37"/>
      <c r="O23" s="37"/>
      <c r="P23" s="37"/>
      <c r="Q23" s="37"/>
      <c r="R23" s="37"/>
      <c r="S23" s="37"/>
    </row>
    <row r="24" spans="1:19" s="5" customFormat="1" ht="18" customHeight="1" x14ac:dyDescent="0.2">
      <c r="A24" s="416"/>
      <c r="B24" s="417"/>
      <c r="C24" s="418"/>
      <c r="D24" s="417"/>
      <c r="E24" s="419"/>
      <c r="F24" s="420"/>
      <c r="G24" s="421"/>
      <c r="H24" s="422"/>
      <c r="I24" s="423"/>
      <c r="J24" s="424"/>
      <c r="K24" s="425"/>
      <c r="L24" s="426"/>
      <c r="M24" s="37"/>
      <c r="N24" s="37"/>
      <c r="O24" s="37"/>
      <c r="P24" s="37"/>
      <c r="Q24" s="37"/>
      <c r="R24" s="37"/>
      <c r="S24" s="37"/>
    </row>
    <row r="25" spans="1:19" s="5" customFormat="1" ht="18" customHeight="1" x14ac:dyDescent="0.2">
      <c r="A25" s="416"/>
      <c r="B25" s="417"/>
      <c r="C25" s="418"/>
      <c r="D25" s="417"/>
      <c r="E25" s="419"/>
      <c r="F25" s="420"/>
      <c r="G25" s="421"/>
      <c r="H25" s="422"/>
      <c r="I25" s="423"/>
      <c r="J25" s="424"/>
      <c r="K25" s="425"/>
      <c r="L25" s="426"/>
      <c r="M25" s="37"/>
      <c r="N25" s="37"/>
      <c r="O25" s="37"/>
      <c r="P25" s="37"/>
      <c r="Q25" s="37"/>
      <c r="R25" s="37"/>
      <c r="S25" s="37"/>
    </row>
    <row r="26" spans="1:19" s="5" customFormat="1" ht="18" customHeight="1" x14ac:dyDescent="0.2">
      <c r="A26" s="416"/>
      <c r="B26" s="417"/>
      <c r="C26" s="418"/>
      <c r="D26" s="417"/>
      <c r="E26" s="419"/>
      <c r="F26" s="420"/>
      <c r="G26" s="421"/>
      <c r="H26" s="422"/>
      <c r="I26" s="423"/>
      <c r="J26" s="424"/>
      <c r="K26" s="425"/>
      <c r="L26" s="426"/>
      <c r="M26" s="37"/>
      <c r="N26" s="37"/>
      <c r="O26" s="37"/>
      <c r="P26" s="37"/>
      <c r="Q26" s="37"/>
      <c r="R26" s="37"/>
      <c r="S26" s="37"/>
    </row>
    <row r="27" spans="1:19" s="5" customFormat="1" ht="18" customHeight="1" x14ac:dyDescent="0.2">
      <c r="A27" s="416"/>
      <c r="B27" s="417"/>
      <c r="C27" s="418"/>
      <c r="D27" s="417"/>
      <c r="E27" s="419"/>
      <c r="F27" s="420"/>
      <c r="G27" s="421"/>
      <c r="H27" s="422"/>
      <c r="I27" s="423"/>
      <c r="J27" s="424"/>
      <c r="K27" s="425"/>
      <c r="L27" s="426"/>
      <c r="M27" s="37"/>
      <c r="N27" s="37"/>
      <c r="O27" s="37"/>
      <c r="P27" s="37"/>
      <c r="Q27" s="37"/>
      <c r="R27" s="37"/>
      <c r="S27" s="37"/>
    </row>
    <row r="28" spans="1:19" s="5" customFormat="1" ht="18" customHeight="1" x14ac:dyDescent="0.2">
      <c r="A28" s="416"/>
      <c r="B28" s="417"/>
      <c r="C28" s="418"/>
      <c r="D28" s="417"/>
      <c r="E28" s="419"/>
      <c r="F28" s="420"/>
      <c r="G28" s="421"/>
      <c r="H28" s="422"/>
      <c r="I28" s="423"/>
      <c r="J28" s="424"/>
      <c r="K28" s="425"/>
      <c r="L28" s="426"/>
      <c r="M28" s="37"/>
      <c r="N28" s="37"/>
      <c r="O28" s="37"/>
      <c r="P28" s="37"/>
      <c r="Q28" s="37"/>
      <c r="R28" s="37"/>
      <c r="S28" s="37"/>
    </row>
    <row r="29" spans="1:19" s="5" customFormat="1" ht="18" customHeight="1" x14ac:dyDescent="0.2">
      <c r="A29" s="416"/>
      <c r="B29" s="417"/>
      <c r="C29" s="418"/>
      <c r="D29" s="417"/>
      <c r="E29" s="419"/>
      <c r="F29" s="420"/>
      <c r="G29" s="421"/>
      <c r="H29" s="422"/>
      <c r="I29" s="423"/>
      <c r="J29" s="424"/>
      <c r="K29" s="425"/>
      <c r="L29" s="426"/>
      <c r="M29" s="37"/>
      <c r="N29" s="37"/>
      <c r="O29" s="37"/>
      <c r="P29" s="37"/>
      <c r="Q29" s="37"/>
      <c r="R29" s="37"/>
      <c r="S29" s="37"/>
    </row>
    <row r="30" spans="1:19" s="5" customFormat="1" ht="18" customHeight="1" x14ac:dyDescent="0.2">
      <c r="A30" s="416"/>
      <c r="B30" s="417"/>
      <c r="C30" s="418"/>
      <c r="D30" s="417"/>
      <c r="E30" s="419"/>
      <c r="F30" s="420"/>
      <c r="G30" s="421"/>
      <c r="H30" s="422"/>
      <c r="I30" s="423"/>
      <c r="J30" s="424"/>
      <c r="K30" s="425"/>
      <c r="L30" s="426"/>
      <c r="M30" s="37"/>
      <c r="N30" s="37"/>
      <c r="O30" s="37"/>
      <c r="P30" s="37"/>
      <c r="Q30" s="37"/>
      <c r="R30" s="37"/>
      <c r="S30" s="37"/>
    </row>
    <row r="31" spans="1:19" s="5" customFormat="1" ht="18" customHeight="1" x14ac:dyDescent="0.2">
      <c r="A31" s="416"/>
      <c r="B31" s="417"/>
      <c r="C31" s="418"/>
      <c r="D31" s="417"/>
      <c r="E31" s="419"/>
      <c r="F31" s="420"/>
      <c r="G31" s="421"/>
      <c r="H31" s="422"/>
      <c r="I31" s="423"/>
      <c r="J31" s="424"/>
      <c r="K31" s="425"/>
      <c r="L31" s="426"/>
      <c r="M31" s="37"/>
      <c r="N31" s="37"/>
      <c r="O31" s="37"/>
      <c r="P31" s="37"/>
      <c r="Q31" s="37"/>
      <c r="R31" s="37"/>
      <c r="S31" s="37"/>
    </row>
    <row r="32" spans="1:19" s="5" customFormat="1" ht="18" customHeight="1" x14ac:dyDescent="0.2">
      <c r="A32" s="416"/>
      <c r="B32" s="417"/>
      <c r="C32" s="418"/>
      <c r="D32" s="417"/>
      <c r="E32" s="419"/>
      <c r="F32" s="420"/>
      <c r="G32" s="421"/>
      <c r="H32" s="422"/>
      <c r="I32" s="423"/>
      <c r="J32" s="424"/>
      <c r="K32" s="425"/>
      <c r="L32" s="426"/>
      <c r="M32" s="37"/>
      <c r="N32" s="37"/>
      <c r="O32" s="37"/>
      <c r="P32" s="37"/>
      <c r="Q32" s="37"/>
      <c r="R32" s="37"/>
      <c r="S32" s="37"/>
    </row>
    <row r="33" spans="1:19" s="5" customFormat="1" ht="18" customHeight="1" x14ac:dyDescent="0.2">
      <c r="A33" s="416"/>
      <c r="B33" s="417"/>
      <c r="C33" s="418"/>
      <c r="D33" s="417"/>
      <c r="E33" s="419"/>
      <c r="F33" s="420"/>
      <c r="G33" s="421"/>
      <c r="H33" s="422"/>
      <c r="I33" s="423"/>
      <c r="J33" s="424"/>
      <c r="K33" s="425"/>
      <c r="L33" s="426"/>
      <c r="M33" s="37"/>
      <c r="N33" s="37"/>
      <c r="O33" s="37"/>
      <c r="P33" s="37"/>
      <c r="Q33" s="37"/>
      <c r="R33" s="37"/>
      <c r="S33" s="37"/>
    </row>
    <row r="34" spans="1:19" s="5" customFormat="1" ht="15" customHeight="1" x14ac:dyDescent="0.2">
      <c r="A34" s="416"/>
      <c r="B34" s="417"/>
      <c r="C34" s="418"/>
      <c r="D34" s="417"/>
      <c r="E34" s="419"/>
      <c r="F34" s="420"/>
      <c r="G34" s="421"/>
      <c r="H34" s="427"/>
      <c r="I34" s="428"/>
      <c r="J34" s="429"/>
      <c r="K34" s="425"/>
      <c r="L34" s="426"/>
      <c r="M34" s="37"/>
      <c r="N34" s="37"/>
      <c r="O34" s="37"/>
      <c r="P34" s="37"/>
      <c r="Q34" s="37"/>
      <c r="R34" s="37"/>
      <c r="S34" s="37"/>
    </row>
    <row r="35" spans="1:19" s="5" customFormat="1" ht="15" customHeight="1" x14ac:dyDescent="0.2">
      <c r="A35" s="416"/>
      <c r="B35" s="417"/>
      <c r="C35" s="418"/>
      <c r="D35" s="417"/>
      <c r="E35" s="419"/>
      <c r="F35" s="420"/>
      <c r="G35" s="421"/>
      <c r="H35" s="427"/>
      <c r="I35" s="428"/>
      <c r="J35" s="429"/>
      <c r="K35" s="425"/>
      <c r="L35" s="426"/>
      <c r="M35" s="37"/>
      <c r="N35" s="37"/>
      <c r="O35" s="37"/>
      <c r="P35" s="37"/>
      <c r="Q35" s="37"/>
      <c r="R35" s="37"/>
      <c r="S35" s="37"/>
    </row>
    <row r="36" spans="1:19" s="5" customFormat="1" ht="15" customHeight="1" x14ac:dyDescent="0.2">
      <c r="A36" s="430"/>
      <c r="B36" s="417"/>
      <c r="C36" s="418"/>
      <c r="D36" s="417"/>
      <c r="E36" s="419"/>
      <c r="F36" s="420"/>
      <c r="G36" s="421"/>
      <c r="H36" s="427"/>
      <c r="I36" s="428"/>
      <c r="J36" s="429"/>
      <c r="K36" s="425"/>
      <c r="L36" s="426"/>
      <c r="M36" s="37"/>
      <c r="N36" s="37"/>
      <c r="O36" s="37"/>
      <c r="P36" s="37"/>
      <c r="Q36" s="37"/>
      <c r="R36" s="37"/>
      <c r="S36" s="37"/>
    </row>
    <row r="37" spans="1:19" s="5" customFormat="1" ht="15" customHeight="1" x14ac:dyDescent="0.2">
      <c r="A37" s="431"/>
      <c r="B37" s="420"/>
      <c r="C37" s="421"/>
      <c r="D37" s="420"/>
      <c r="E37" s="421"/>
      <c r="F37" s="420"/>
      <c r="G37" s="421"/>
      <c r="H37" s="427"/>
      <c r="I37" s="428"/>
      <c r="J37" s="429"/>
      <c r="K37" s="425"/>
      <c r="L37" s="426"/>
      <c r="M37" s="37"/>
      <c r="N37" s="37"/>
      <c r="O37" s="37"/>
      <c r="P37" s="37"/>
      <c r="Q37" s="37"/>
      <c r="R37" s="37"/>
      <c r="S37" s="37"/>
    </row>
    <row r="38" spans="1:19" s="5" customFormat="1" ht="15" customHeight="1" x14ac:dyDescent="0.2">
      <c r="A38" s="431"/>
      <c r="B38" s="420"/>
      <c r="C38" s="421"/>
      <c r="D38" s="420"/>
      <c r="E38" s="421"/>
      <c r="F38" s="420"/>
      <c r="G38" s="421"/>
      <c r="H38" s="427"/>
      <c r="I38" s="428"/>
      <c r="J38" s="429"/>
      <c r="K38" s="425"/>
      <c r="L38" s="426"/>
      <c r="M38" s="37"/>
      <c r="N38" s="37"/>
      <c r="O38" s="37"/>
      <c r="P38" s="37"/>
      <c r="Q38" s="37"/>
      <c r="R38" s="37"/>
      <c r="S38" s="37"/>
    </row>
    <row r="39" spans="1:19" s="5" customFormat="1" ht="15" customHeight="1" x14ac:dyDescent="0.2">
      <c r="A39" s="431"/>
      <c r="B39" s="420"/>
      <c r="C39" s="421"/>
      <c r="D39" s="420"/>
      <c r="E39" s="421"/>
      <c r="F39" s="420"/>
      <c r="G39" s="421"/>
      <c r="H39" s="427"/>
      <c r="I39" s="428"/>
      <c r="J39" s="429"/>
      <c r="K39" s="425"/>
      <c r="L39" s="426"/>
      <c r="M39" s="37"/>
      <c r="N39" s="37"/>
      <c r="O39" s="37"/>
      <c r="P39" s="37"/>
      <c r="Q39" s="37"/>
      <c r="R39" s="37"/>
      <c r="S39" s="37"/>
    </row>
    <row r="40" spans="1:19" s="5" customFormat="1" ht="15" customHeight="1" x14ac:dyDescent="0.2">
      <c r="A40" s="431"/>
      <c r="B40" s="420"/>
      <c r="C40" s="421"/>
      <c r="D40" s="420"/>
      <c r="E40" s="421"/>
      <c r="F40" s="420"/>
      <c r="G40" s="421"/>
      <c r="H40" s="427"/>
      <c r="I40" s="428"/>
      <c r="J40" s="429"/>
      <c r="K40" s="425"/>
      <c r="L40" s="426"/>
      <c r="M40" s="37"/>
      <c r="N40" s="37"/>
      <c r="O40" s="37"/>
      <c r="P40" s="37"/>
      <c r="Q40" s="37"/>
      <c r="R40" s="37"/>
      <c r="S40" s="37"/>
    </row>
    <row r="41" spans="1:19" s="5" customFormat="1" ht="15" customHeight="1" x14ac:dyDescent="0.2">
      <c r="A41" s="132"/>
      <c r="B41" s="133"/>
      <c r="C41" s="110"/>
      <c r="D41" s="133"/>
      <c r="E41" s="110"/>
      <c r="F41" s="133"/>
      <c r="G41" s="110"/>
      <c r="H41" s="213"/>
      <c r="I41" s="115"/>
      <c r="J41" s="116"/>
      <c r="L41" s="15"/>
      <c r="M41" s="37"/>
      <c r="N41" s="37"/>
      <c r="O41" s="37"/>
      <c r="P41" s="37"/>
      <c r="Q41" s="37"/>
      <c r="R41" s="37"/>
      <c r="S41" s="37"/>
    </row>
    <row r="42" spans="1:19" s="5" customFormat="1" ht="15" customHeight="1" x14ac:dyDescent="0.2">
      <c r="A42" s="132"/>
      <c r="B42" s="133"/>
      <c r="C42" s="110"/>
      <c r="D42" s="133"/>
      <c r="E42" s="110"/>
      <c r="F42" s="133"/>
      <c r="G42" s="110"/>
      <c r="H42" s="213"/>
      <c r="I42" s="115"/>
      <c r="J42" s="116"/>
      <c r="L42" s="15"/>
      <c r="M42" s="37"/>
      <c r="N42" s="37"/>
      <c r="O42" s="37"/>
      <c r="P42" s="37"/>
      <c r="Q42" s="37"/>
      <c r="R42" s="37"/>
      <c r="S42" s="37"/>
    </row>
    <row r="43" spans="1:19" s="5" customFormat="1" ht="15" customHeight="1" x14ac:dyDescent="0.2">
      <c r="A43" s="132"/>
      <c r="B43" s="133"/>
      <c r="C43" s="110"/>
      <c r="D43" s="133"/>
      <c r="E43" s="110"/>
      <c r="F43" s="133"/>
      <c r="G43" s="110"/>
      <c r="H43" s="213"/>
      <c r="I43" s="115"/>
      <c r="J43" s="116"/>
      <c r="L43" s="15"/>
      <c r="M43" s="37"/>
      <c r="N43" s="37"/>
      <c r="O43" s="37"/>
      <c r="P43" s="37"/>
      <c r="Q43" s="37"/>
      <c r="R43" s="37"/>
      <c r="S43" s="37"/>
    </row>
    <row r="44" spans="1:19" s="5" customFormat="1" ht="15" customHeight="1" x14ac:dyDescent="0.2">
      <c r="A44" s="132"/>
      <c r="B44" s="133"/>
      <c r="C44" s="110"/>
      <c r="D44" s="133"/>
      <c r="E44" s="110"/>
      <c r="F44" s="133"/>
      <c r="G44" s="110"/>
      <c r="H44" s="213"/>
      <c r="I44" s="115"/>
      <c r="J44" s="116"/>
      <c r="L44" s="15"/>
      <c r="M44" s="37"/>
      <c r="N44" s="37"/>
      <c r="O44" s="37"/>
      <c r="P44" s="37"/>
      <c r="Q44" s="37"/>
      <c r="R44" s="37"/>
      <c r="S44" s="37"/>
    </row>
    <row r="45" spans="1:19" s="5" customFormat="1" ht="15" customHeight="1" x14ac:dyDescent="0.2">
      <c r="A45" s="132"/>
      <c r="B45" s="133"/>
      <c r="C45" s="110"/>
      <c r="D45" s="133"/>
      <c r="E45" s="110"/>
      <c r="F45" s="133"/>
      <c r="G45" s="110"/>
      <c r="H45" s="213"/>
      <c r="I45" s="115"/>
      <c r="J45" s="116"/>
      <c r="L45" s="15"/>
      <c r="M45" s="37"/>
      <c r="N45" s="37"/>
      <c r="O45" s="37"/>
      <c r="P45" s="37"/>
      <c r="Q45" s="37"/>
      <c r="R45" s="37"/>
      <c r="S45" s="37"/>
    </row>
    <row r="46" spans="1:19" s="5" customFormat="1" ht="15" customHeight="1" x14ac:dyDescent="0.2">
      <c r="A46" s="132"/>
      <c r="B46" s="133"/>
      <c r="C46" s="110"/>
      <c r="D46" s="133"/>
      <c r="E46" s="110"/>
      <c r="F46" s="133"/>
      <c r="G46" s="110"/>
      <c r="H46" s="213"/>
      <c r="I46" s="115"/>
      <c r="J46" s="116"/>
      <c r="L46" s="15"/>
      <c r="M46" s="37"/>
      <c r="N46" s="37"/>
      <c r="O46" s="37"/>
      <c r="P46" s="37"/>
      <c r="Q46" s="37"/>
      <c r="R46" s="37"/>
      <c r="S46" s="37"/>
    </row>
    <row r="47" spans="1:19" s="5" customFormat="1" ht="15" customHeight="1" x14ac:dyDescent="0.2">
      <c r="A47" s="132"/>
      <c r="B47" s="133"/>
      <c r="C47" s="110"/>
      <c r="D47" s="133"/>
      <c r="E47" s="110"/>
      <c r="F47" s="133"/>
      <c r="G47" s="110"/>
      <c r="H47" s="213"/>
      <c r="I47" s="115"/>
      <c r="J47" s="116"/>
      <c r="L47" s="15"/>
      <c r="M47" s="37"/>
      <c r="N47" s="37"/>
      <c r="O47" s="37"/>
      <c r="P47" s="37"/>
      <c r="Q47" s="37"/>
      <c r="R47" s="37"/>
      <c r="S47" s="37"/>
    </row>
    <row r="48" spans="1:19" s="5" customFormat="1" ht="15" customHeight="1" x14ac:dyDescent="0.2">
      <c r="A48" s="132"/>
      <c r="B48" s="133"/>
      <c r="C48" s="110"/>
      <c r="D48" s="133"/>
      <c r="E48" s="110"/>
      <c r="F48" s="133"/>
      <c r="G48" s="110"/>
      <c r="H48" s="213"/>
      <c r="I48" s="115"/>
      <c r="J48" s="116"/>
      <c r="L48" s="15"/>
      <c r="M48" s="37"/>
      <c r="N48" s="37"/>
      <c r="O48" s="37"/>
      <c r="P48" s="37"/>
      <c r="Q48" s="37"/>
      <c r="R48" s="37"/>
      <c r="S48" s="37"/>
    </row>
    <row r="49" spans="1:19" s="5" customFormat="1" ht="15" customHeight="1" x14ac:dyDescent="0.2">
      <c r="A49" s="132"/>
      <c r="B49" s="133"/>
      <c r="C49" s="110"/>
      <c r="D49" s="133"/>
      <c r="E49" s="110"/>
      <c r="F49" s="133"/>
      <c r="G49" s="110"/>
      <c r="H49" s="213"/>
      <c r="I49" s="115"/>
      <c r="J49" s="116"/>
      <c r="L49" s="15"/>
      <c r="M49" s="37"/>
      <c r="N49" s="37"/>
      <c r="O49" s="37"/>
      <c r="P49" s="37"/>
      <c r="Q49" s="37"/>
      <c r="R49" s="37"/>
      <c r="S49" s="37"/>
    </row>
    <row r="50" spans="1:19" s="5" customFormat="1" ht="15" customHeight="1" x14ac:dyDescent="0.2">
      <c r="A50" s="132"/>
      <c r="B50" s="133"/>
      <c r="C50" s="110"/>
      <c r="D50" s="133"/>
      <c r="E50" s="110"/>
      <c r="F50" s="133"/>
      <c r="G50" s="110"/>
      <c r="H50" s="213"/>
      <c r="I50" s="115"/>
      <c r="J50" s="116"/>
      <c r="L50" s="15"/>
      <c r="M50" s="37"/>
      <c r="N50" s="37"/>
      <c r="O50" s="37"/>
      <c r="P50" s="37"/>
      <c r="Q50" s="37"/>
      <c r="R50" s="37"/>
      <c r="S50" s="37"/>
    </row>
    <row r="51" spans="1:19" s="5" customFormat="1" ht="15" customHeight="1" x14ac:dyDescent="0.2">
      <c r="A51" s="132"/>
      <c r="B51" s="133"/>
      <c r="C51" s="110"/>
      <c r="D51" s="133"/>
      <c r="E51" s="110"/>
      <c r="F51" s="133"/>
      <c r="G51" s="110"/>
      <c r="H51" s="213"/>
      <c r="I51" s="115"/>
      <c r="J51" s="116"/>
      <c r="L51" s="15"/>
      <c r="M51" s="37"/>
      <c r="N51" s="37"/>
      <c r="O51" s="37"/>
      <c r="P51" s="37"/>
      <c r="Q51" s="37"/>
      <c r="R51" s="37"/>
      <c r="S51" s="37"/>
    </row>
    <row r="52" spans="1:19" s="5" customFormat="1" ht="15" customHeight="1" thickBot="1" x14ac:dyDescent="0.25">
      <c r="A52" s="132"/>
      <c r="B52" s="63"/>
      <c r="C52" s="41"/>
      <c r="D52" s="63"/>
      <c r="E52" s="41"/>
      <c r="F52" s="63"/>
      <c r="G52" s="41"/>
      <c r="H52" s="214"/>
      <c r="I52" s="197"/>
      <c r="J52" s="119"/>
      <c r="L52" s="15"/>
      <c r="M52" s="37"/>
      <c r="N52" s="37"/>
      <c r="O52" s="37"/>
      <c r="P52" s="37"/>
      <c r="Q52" s="37"/>
      <c r="R52" s="37"/>
      <c r="S52" s="37"/>
    </row>
    <row r="53" spans="1:19" s="5" customFormat="1" ht="21.95" customHeight="1" thickTop="1" thickBot="1" x14ac:dyDescent="0.25">
      <c r="A53" s="120" t="s">
        <v>22</v>
      </c>
      <c r="B53" s="329" t="s">
        <v>82</v>
      </c>
      <c r="C53" s="330"/>
      <c r="D53" s="330"/>
      <c r="E53" s="330"/>
      <c r="F53" s="330"/>
      <c r="G53" s="330"/>
      <c r="H53" s="330"/>
      <c r="I53" s="331"/>
      <c r="J53" s="285">
        <f>'100 Series'!J53</f>
        <v>0</v>
      </c>
      <c r="L53" s="19"/>
      <c r="M53" s="15"/>
      <c r="N53" s="15"/>
      <c r="O53" s="15"/>
      <c r="P53" s="15"/>
      <c r="Q53" s="15"/>
      <c r="R53" s="37"/>
      <c r="S53" s="15"/>
    </row>
    <row r="54" spans="1:19" s="5" customFormat="1" ht="15" customHeight="1" thickTop="1" x14ac:dyDescent="0.2">
      <c r="A54" s="332"/>
      <c r="B54" s="333"/>
      <c r="C54" s="333"/>
      <c r="D54" s="333"/>
      <c r="E54" s="333"/>
      <c r="F54" s="333"/>
      <c r="G54" s="333"/>
      <c r="H54" s="333"/>
      <c r="I54" s="333"/>
      <c r="J54" s="334"/>
      <c r="L54" s="15"/>
      <c r="M54" s="15"/>
      <c r="N54" s="15"/>
      <c r="O54" s="15"/>
      <c r="P54" s="15"/>
      <c r="Q54" s="15"/>
      <c r="R54" s="15"/>
      <c r="S54" s="15"/>
    </row>
    <row r="55" spans="1:19" s="5" customFormat="1" ht="20.100000000000001" customHeight="1" x14ac:dyDescent="0.2">
      <c r="A55" s="320" t="s">
        <v>40</v>
      </c>
      <c r="B55" s="321"/>
      <c r="C55" s="321"/>
      <c r="D55" s="321"/>
      <c r="E55" s="321"/>
      <c r="F55" s="321"/>
      <c r="G55" s="321"/>
      <c r="H55" s="321"/>
      <c r="I55" s="321"/>
      <c r="J55" s="322"/>
      <c r="L55" s="15"/>
      <c r="M55" s="44"/>
      <c r="N55" s="15"/>
      <c r="O55" s="15"/>
      <c r="P55" s="15"/>
      <c r="Q55" s="15"/>
      <c r="R55" s="15"/>
      <c r="S55" s="15"/>
    </row>
    <row r="56" spans="1:19" s="5" customFormat="1" ht="15" customHeight="1" x14ac:dyDescent="0.2">
      <c r="A56" s="335"/>
      <c r="B56" s="336"/>
      <c r="C56" s="336"/>
      <c r="D56" s="336"/>
      <c r="E56" s="336"/>
      <c r="F56" s="336"/>
      <c r="G56" s="336"/>
      <c r="H56" s="336"/>
      <c r="I56" s="336"/>
      <c r="J56" s="337"/>
      <c r="L56" s="15"/>
      <c r="M56" s="15"/>
      <c r="N56" s="15"/>
      <c r="O56" s="15"/>
      <c r="P56" s="15"/>
      <c r="Q56" s="15"/>
      <c r="R56" s="15"/>
      <c r="S56" s="15"/>
    </row>
    <row r="57" spans="1:19" s="5" customFormat="1" ht="18" customHeight="1" x14ac:dyDescent="0.2">
      <c r="A57" s="317" t="s">
        <v>77</v>
      </c>
      <c r="B57" s="318"/>
      <c r="C57" s="318"/>
      <c r="D57" s="318"/>
      <c r="E57" s="318"/>
      <c r="F57" s="318"/>
      <c r="G57" s="318"/>
      <c r="H57" s="318"/>
      <c r="I57" s="318"/>
      <c r="J57" s="319"/>
      <c r="O57" s="12"/>
      <c r="P57" s="12"/>
      <c r="Q57" s="12"/>
      <c r="R57" s="12"/>
      <c r="S57" s="12"/>
    </row>
    <row r="58" spans="1:19" s="5" customFormat="1" ht="18" customHeight="1" x14ac:dyDescent="0.2">
      <c r="A58" s="317" t="s">
        <v>61</v>
      </c>
      <c r="B58" s="318"/>
      <c r="C58" s="318"/>
      <c r="D58" s="318"/>
      <c r="E58" s="318"/>
      <c r="F58" s="318"/>
      <c r="G58" s="318"/>
      <c r="H58" s="318"/>
      <c r="I58" s="318"/>
      <c r="J58" s="319"/>
    </row>
    <row r="59" spans="1:19" s="5" customFormat="1" ht="18" customHeight="1" x14ac:dyDescent="0.2">
      <c r="A59" s="317" t="s">
        <v>62</v>
      </c>
      <c r="B59" s="318"/>
      <c r="C59" s="318"/>
      <c r="D59" s="318"/>
      <c r="E59" s="318"/>
      <c r="F59" s="318"/>
      <c r="G59" s="318"/>
      <c r="H59" s="318"/>
      <c r="I59" s="318"/>
      <c r="J59" s="319"/>
      <c r="L59" s="67"/>
      <c r="M59" s="84"/>
      <c r="N59" s="67"/>
      <c r="O59" s="67"/>
      <c r="P59" s="67"/>
    </row>
    <row r="60" spans="1:19" s="5" customFormat="1" ht="18" customHeight="1" x14ac:dyDescent="0.2">
      <c r="A60" s="338" t="s">
        <v>63</v>
      </c>
      <c r="B60" s="339"/>
      <c r="C60" s="339"/>
      <c r="D60" s="339"/>
      <c r="E60" s="339"/>
      <c r="F60" s="339"/>
      <c r="G60" s="339"/>
      <c r="H60" s="339"/>
      <c r="I60" s="339"/>
      <c r="J60" s="340"/>
      <c r="L60" s="67"/>
    </row>
    <row r="61" spans="1:19" s="5" customFormat="1" ht="18" customHeight="1" x14ac:dyDescent="0.2">
      <c r="A61" s="338" t="s">
        <v>23</v>
      </c>
      <c r="B61" s="339"/>
      <c r="C61" s="339"/>
      <c r="D61" s="339"/>
      <c r="E61" s="339"/>
      <c r="F61" s="339"/>
      <c r="G61" s="339"/>
      <c r="H61" s="339"/>
      <c r="I61" s="339"/>
      <c r="J61" s="340"/>
      <c r="L61" s="67"/>
      <c r="O61" s="67"/>
      <c r="P61" s="67"/>
      <c r="Q61" s="67"/>
      <c r="R61" s="67"/>
      <c r="S61" s="67"/>
    </row>
    <row r="62" spans="1:19" s="5" customFormat="1" ht="18" customHeight="1" x14ac:dyDescent="0.2">
      <c r="A62" s="317" t="s">
        <v>64</v>
      </c>
      <c r="B62" s="318"/>
      <c r="C62" s="318"/>
      <c r="D62" s="318"/>
      <c r="E62" s="318"/>
      <c r="F62" s="318"/>
      <c r="G62" s="318"/>
      <c r="H62" s="318"/>
      <c r="I62" s="318"/>
      <c r="J62" s="319"/>
    </row>
    <row r="63" spans="1:19" s="5" customFormat="1" ht="18" customHeight="1" x14ac:dyDescent="0.2">
      <c r="A63" s="317" t="s">
        <v>24</v>
      </c>
      <c r="B63" s="318"/>
      <c r="C63" s="318"/>
      <c r="D63" s="318"/>
      <c r="E63" s="318"/>
      <c r="F63" s="318"/>
      <c r="G63" s="318"/>
      <c r="H63" s="318"/>
      <c r="I63" s="318"/>
      <c r="J63" s="319"/>
    </row>
    <row r="64" spans="1:19" s="5" customFormat="1" ht="18" customHeight="1" x14ac:dyDescent="0.2">
      <c r="A64" s="317" t="s">
        <v>65</v>
      </c>
      <c r="B64" s="318"/>
      <c r="C64" s="318"/>
      <c r="D64" s="318"/>
      <c r="E64" s="318"/>
      <c r="F64" s="318"/>
      <c r="G64" s="318"/>
      <c r="H64" s="318"/>
      <c r="I64" s="318"/>
      <c r="J64" s="319"/>
    </row>
    <row r="65" spans="1:19" s="5" customFormat="1" ht="18" customHeight="1" x14ac:dyDescent="0.2">
      <c r="A65" s="338" t="s">
        <v>66</v>
      </c>
      <c r="B65" s="339"/>
      <c r="C65" s="339"/>
      <c r="D65" s="339"/>
      <c r="E65" s="339"/>
      <c r="F65" s="339"/>
      <c r="G65" s="339"/>
      <c r="H65" s="339"/>
      <c r="I65" s="339"/>
      <c r="J65" s="340"/>
      <c r="L65" s="67"/>
    </row>
    <row r="66" spans="1:19" s="5" customFormat="1" ht="15" customHeight="1" x14ac:dyDescent="0.2">
      <c r="A66" s="121"/>
      <c r="B66" s="15"/>
      <c r="C66" s="15"/>
      <c r="D66" s="15"/>
      <c r="E66" s="15"/>
      <c r="F66" s="15"/>
      <c r="G66" s="15"/>
      <c r="H66" s="45"/>
      <c r="I66" s="45"/>
      <c r="J66" s="123"/>
      <c r="L66" s="15"/>
      <c r="M66" s="15"/>
      <c r="N66" s="15"/>
      <c r="O66" s="15"/>
      <c r="P66" s="15"/>
      <c r="Q66" s="15"/>
      <c r="R66" s="15"/>
      <c r="S66" s="15"/>
    </row>
    <row r="67" spans="1:19" s="5" customFormat="1" ht="15" customHeight="1" x14ac:dyDescent="0.2">
      <c r="A67" s="121"/>
      <c r="B67" s="15"/>
      <c r="C67" s="15"/>
      <c r="D67" s="15"/>
      <c r="E67" s="15"/>
      <c r="F67" s="15"/>
      <c r="G67" s="15"/>
      <c r="H67" s="15"/>
      <c r="I67" s="15"/>
      <c r="J67" s="122"/>
      <c r="L67" s="15"/>
      <c r="M67" s="15"/>
      <c r="N67" s="15"/>
      <c r="O67" s="15"/>
      <c r="P67" s="15"/>
      <c r="Q67" s="15"/>
      <c r="R67" s="15"/>
      <c r="S67" s="15"/>
    </row>
    <row r="68" spans="1:19" s="5" customFormat="1" ht="15" customHeight="1" x14ac:dyDescent="0.2">
      <c r="A68" s="121"/>
      <c r="B68" s="15"/>
      <c r="C68" s="15"/>
      <c r="D68" s="15"/>
      <c r="E68" s="15"/>
      <c r="F68" s="343" t="s">
        <v>12</v>
      </c>
      <c r="G68" s="343"/>
      <c r="H68" s="343"/>
      <c r="I68" s="81"/>
      <c r="J68" s="179"/>
      <c r="L68" s="15"/>
      <c r="M68" s="15"/>
      <c r="N68" s="15"/>
      <c r="O68" s="15"/>
      <c r="P68" s="15"/>
      <c r="Q68" s="15"/>
      <c r="R68" s="15"/>
      <c r="S68" s="15"/>
    </row>
    <row r="69" spans="1:19" s="5" customFormat="1" ht="15" customHeight="1" x14ac:dyDescent="0.2">
      <c r="A69" s="121"/>
      <c r="B69" s="15"/>
      <c r="C69" s="15"/>
      <c r="D69" s="15"/>
      <c r="E69" s="15"/>
      <c r="F69" s="15"/>
      <c r="G69" s="15"/>
      <c r="H69" s="45"/>
      <c r="I69" s="45"/>
      <c r="J69" s="123"/>
      <c r="L69" s="15"/>
      <c r="M69" s="15"/>
      <c r="N69" s="15"/>
      <c r="O69" s="15"/>
      <c r="P69" s="15"/>
      <c r="Q69" s="15"/>
      <c r="R69" s="15"/>
      <c r="S69" s="15"/>
    </row>
    <row r="70" spans="1:19" s="5" customFormat="1" ht="15" customHeight="1" x14ac:dyDescent="0.2">
      <c r="A70" s="121"/>
      <c r="B70" s="15"/>
      <c r="C70" s="15"/>
      <c r="D70" s="15"/>
      <c r="E70" s="15"/>
      <c r="F70" s="15"/>
      <c r="G70" s="15"/>
      <c r="H70" s="45"/>
      <c r="I70" s="45"/>
      <c r="J70" s="123"/>
      <c r="L70" s="15"/>
      <c r="M70" s="15"/>
      <c r="N70" s="15"/>
      <c r="O70" s="15"/>
      <c r="P70" s="15"/>
      <c r="Q70" s="15"/>
      <c r="R70" s="15"/>
      <c r="S70" s="15"/>
    </row>
    <row r="71" spans="1:19" s="5" customFormat="1" ht="15" customHeight="1" x14ac:dyDescent="0.2">
      <c r="A71" s="121"/>
      <c r="B71" s="15"/>
      <c r="C71" s="15"/>
      <c r="D71" s="15"/>
      <c r="E71" s="15"/>
      <c r="F71" s="343" t="s">
        <v>27</v>
      </c>
      <c r="G71" s="343"/>
      <c r="H71" s="343"/>
      <c r="I71" s="81"/>
      <c r="J71" s="179"/>
      <c r="L71" s="15"/>
      <c r="M71" s="15"/>
      <c r="N71" s="15"/>
      <c r="O71" s="15"/>
      <c r="P71" s="15"/>
      <c r="Q71" s="15"/>
      <c r="R71" s="15"/>
      <c r="S71" s="15"/>
    </row>
    <row r="72" spans="1:19" s="5" customFormat="1" ht="15" customHeight="1" x14ac:dyDescent="0.2">
      <c r="A72" s="121"/>
      <c r="B72" s="15"/>
      <c r="C72" s="15"/>
      <c r="D72" s="15"/>
      <c r="E72" s="15"/>
      <c r="F72" s="15"/>
      <c r="G72" s="15"/>
      <c r="H72" s="45"/>
      <c r="I72" s="45"/>
      <c r="J72" s="123"/>
      <c r="L72" s="15"/>
      <c r="M72" s="15"/>
      <c r="N72" s="15"/>
      <c r="O72" s="15"/>
      <c r="P72" s="15"/>
      <c r="Q72" s="15"/>
      <c r="R72" s="15"/>
      <c r="S72" s="15"/>
    </row>
    <row r="73" spans="1:19" s="5" customFormat="1" ht="15" customHeight="1" x14ac:dyDescent="0.2">
      <c r="A73" s="121"/>
      <c r="B73" s="15"/>
      <c r="C73" s="15"/>
      <c r="D73" s="15"/>
      <c r="E73" s="15"/>
      <c r="F73" s="15"/>
      <c r="G73" s="15"/>
      <c r="H73" s="15"/>
      <c r="I73" s="15"/>
      <c r="J73" s="122"/>
      <c r="L73" s="15"/>
      <c r="M73" s="15"/>
      <c r="N73" s="15"/>
      <c r="O73" s="15"/>
      <c r="P73" s="15"/>
      <c r="Q73" s="15"/>
      <c r="R73" s="15"/>
      <c r="S73" s="15"/>
    </row>
    <row r="74" spans="1:19" s="5" customFormat="1" ht="20.100000000000001" customHeight="1" x14ac:dyDescent="0.2">
      <c r="A74" s="342" t="s">
        <v>71</v>
      </c>
      <c r="B74" s="341"/>
      <c r="C74" s="341"/>
      <c r="E74" s="46">
        <v>30</v>
      </c>
      <c r="F74" s="46"/>
      <c r="G74" s="28" t="s">
        <v>85</v>
      </c>
      <c r="H74" s="341" t="s">
        <v>75</v>
      </c>
      <c r="I74" s="341"/>
      <c r="J74" s="124"/>
      <c r="N74" s="46"/>
      <c r="R74" s="12"/>
    </row>
    <row r="75" spans="1:19" s="5" customFormat="1" ht="15" customHeight="1" thickBot="1" x14ac:dyDescent="0.25">
      <c r="A75" s="125"/>
      <c r="B75" s="126"/>
      <c r="C75" s="126"/>
      <c r="D75" s="126"/>
      <c r="E75" s="126"/>
      <c r="F75" s="126"/>
      <c r="G75" s="126"/>
      <c r="H75" s="126"/>
      <c r="I75" s="126"/>
      <c r="J75" s="127"/>
    </row>
    <row r="76" spans="1:19" s="5" customFormat="1" ht="15" customHeight="1" thickTop="1" x14ac:dyDescent="0.2">
      <c r="A76" s="66"/>
      <c r="B76" s="19"/>
      <c r="C76" s="15"/>
      <c r="D76" s="15"/>
      <c r="E76" s="15"/>
      <c r="F76" s="15"/>
      <c r="G76" s="15"/>
      <c r="H76" s="15"/>
      <c r="I76" s="15"/>
      <c r="J76" s="15"/>
      <c r="L76" s="19"/>
      <c r="M76" s="15"/>
      <c r="N76" s="15"/>
      <c r="O76" s="15"/>
      <c r="P76" s="15"/>
      <c r="Q76" s="15"/>
      <c r="R76" s="15"/>
      <c r="S76" s="15"/>
    </row>
    <row r="77" spans="1:19" s="5" customFormat="1" ht="15" customHeight="1" x14ac:dyDescent="0.2">
      <c r="A77" s="19"/>
      <c r="B77" s="19"/>
      <c r="C77" s="15"/>
      <c r="D77" s="15"/>
      <c r="E77" s="15"/>
      <c r="F77" s="15"/>
      <c r="G77" s="15"/>
      <c r="H77" s="15"/>
      <c r="I77" s="15"/>
      <c r="J77" s="15"/>
      <c r="L77" s="19"/>
      <c r="M77" s="15"/>
      <c r="N77" s="15"/>
      <c r="O77" s="15"/>
      <c r="P77" s="15"/>
      <c r="Q77" s="15"/>
      <c r="R77" s="15"/>
      <c r="S77" s="15"/>
    </row>
    <row r="78" spans="1:19" s="5" customFormat="1" ht="15" customHeight="1" x14ac:dyDescent="0.2">
      <c r="E78" s="46"/>
      <c r="F78" s="46"/>
      <c r="I78" s="12"/>
      <c r="J78" s="15"/>
      <c r="L78" s="15"/>
      <c r="M78" s="15"/>
      <c r="N78" s="15"/>
      <c r="O78" s="15"/>
      <c r="P78" s="15"/>
      <c r="Q78" s="15"/>
      <c r="R78" s="15"/>
      <c r="S78" s="15"/>
    </row>
    <row r="79" spans="1:19" s="5" customFormat="1" ht="15" customHeight="1" x14ac:dyDescent="0.2">
      <c r="N79" s="46"/>
      <c r="R79" s="12"/>
    </row>
    <row r="80" spans="1:19" s="5" customFormat="1" ht="15" customHeight="1" x14ac:dyDescent="0.2"/>
    <row r="81" s="5" customFormat="1" ht="15" customHeight="1" x14ac:dyDescent="0.2"/>
    <row r="82" s="5" customFormat="1" ht="15" customHeight="1" x14ac:dyDescent="0.2"/>
    <row r="83" s="5" customFormat="1" ht="15" customHeight="1" x14ac:dyDescent="0.2"/>
    <row r="84" s="5" customFormat="1" ht="15" customHeight="1" x14ac:dyDescent="0.2"/>
    <row r="85" s="5" customFormat="1" ht="15" customHeight="1" x14ac:dyDescent="0.2"/>
    <row r="86" s="5" customFormat="1" ht="15" customHeight="1" x14ac:dyDescent="0.2"/>
    <row r="87" s="5" customFormat="1" ht="15" customHeight="1" x14ac:dyDescent="0.2"/>
    <row r="88" s="5" customFormat="1" ht="15" customHeight="1" x14ac:dyDescent="0.2"/>
    <row r="89" s="5" customFormat="1" ht="15" customHeight="1" x14ac:dyDescent="0.2"/>
    <row r="90" s="5" customFormat="1" ht="15" customHeight="1" x14ac:dyDescent="0.2"/>
    <row r="91" s="5" customFormat="1" ht="15" customHeight="1" x14ac:dyDescent="0.2"/>
    <row r="92" s="5" customFormat="1" ht="15" customHeight="1" x14ac:dyDescent="0.2"/>
    <row r="93" s="5" customFormat="1" ht="15" customHeight="1" x14ac:dyDescent="0.2"/>
    <row r="94" s="5" customFormat="1" ht="15" customHeight="1" x14ac:dyDescent="0.2"/>
    <row r="95" s="5" customFormat="1" ht="15" customHeight="1" x14ac:dyDescent="0.2"/>
    <row r="96" s="5" customFormat="1" ht="15" customHeight="1" x14ac:dyDescent="0.2"/>
    <row r="97" s="5" customFormat="1" ht="15" customHeight="1" x14ac:dyDescent="0.2"/>
    <row r="98" s="5" customFormat="1" ht="15" customHeight="1" x14ac:dyDescent="0.2"/>
    <row r="99" s="5" customFormat="1" ht="12" customHeight="1" x14ac:dyDescent="0.2"/>
    <row r="100" s="5" customFormat="1" ht="12" customHeight="1" x14ac:dyDescent="0.2"/>
    <row r="101" s="5" customFormat="1" ht="12" customHeight="1" x14ac:dyDescent="0.2"/>
    <row r="102" s="5" customFormat="1" ht="12.75" customHeight="1" x14ac:dyDescent="0.2"/>
    <row r="103" s="5" customFormat="1" ht="12" customHeight="1" x14ac:dyDescent="0.2"/>
    <row r="104" s="5" customFormat="1" ht="12" customHeight="1" x14ac:dyDescent="0.2"/>
    <row r="105" s="5" customFormat="1" ht="12" customHeight="1" x14ac:dyDescent="0.2"/>
    <row r="106" ht="9" customHeight="1" x14ac:dyDescent="0.2"/>
    <row r="107" ht="12" customHeight="1" x14ac:dyDescent="0.2"/>
  </sheetData>
  <mergeCells count="24">
    <mergeCell ref="A65:J65"/>
    <mergeCell ref="F68:H68"/>
    <mergeCell ref="F71:H71"/>
    <mergeCell ref="A74:C74"/>
    <mergeCell ref="H74:I74"/>
    <mergeCell ref="A59:J59"/>
    <mergeCell ref="A60:J60"/>
    <mergeCell ref="A61:J61"/>
    <mergeCell ref="A62:J62"/>
    <mergeCell ref="A63:J63"/>
    <mergeCell ref="A64:J64"/>
    <mergeCell ref="B53:I53"/>
    <mergeCell ref="A54:J54"/>
    <mergeCell ref="A55:J55"/>
    <mergeCell ref="A56:J56"/>
    <mergeCell ref="A57:J57"/>
    <mergeCell ref="A58:J58"/>
    <mergeCell ref="A1:J1"/>
    <mergeCell ref="A2:J2"/>
    <mergeCell ref="A3:J3"/>
    <mergeCell ref="G7:H7"/>
    <mergeCell ref="G8:H8"/>
    <mergeCell ref="A16:F16"/>
    <mergeCell ref="H16:J16"/>
  </mergeCells>
  <printOptions horizontalCentered="1"/>
  <pageMargins left="0.25" right="0.25" top="0.5" bottom="0.25" header="0.31496062992126" footer="0.31496062992126"/>
  <pageSetup paperSize="5" scale="78" fitToHeight="0" orientation="portrait" r:id="rId1"/>
  <colBreaks count="1" manualBreakCount="1">
    <brk id="9" max="7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65329-33A7-42C5-98DE-FF2CF4784AC7}">
  <sheetPr>
    <pageSetUpPr fitToPage="1"/>
  </sheetPr>
  <dimension ref="A1:S107"/>
  <sheetViews>
    <sheetView view="pageBreakPreview" zoomScaleNormal="100" zoomScaleSheetLayoutView="100" workbookViewId="0">
      <selection activeCell="C4" sqref="C4"/>
    </sheetView>
  </sheetViews>
  <sheetFormatPr defaultColWidth="12.7109375" defaultRowHeight="15" x14ac:dyDescent="0.2"/>
  <cols>
    <col min="1" max="1" width="20.7109375" style="1" customWidth="1"/>
    <col min="2" max="2" width="6.7109375" style="1" customWidth="1"/>
    <col min="3" max="3" width="15.7109375" style="1" customWidth="1"/>
    <col min="4" max="4" width="6.7109375" style="1" customWidth="1"/>
    <col min="5" max="5" width="15.7109375" style="1" customWidth="1"/>
    <col min="6" max="6" width="6.7109375" style="1" customWidth="1"/>
    <col min="7" max="8" width="15.7109375" style="1" customWidth="1"/>
    <col min="9" max="9" width="12.7109375" style="1" customWidth="1"/>
    <col min="10" max="10" width="15.7109375" style="1" customWidth="1"/>
    <col min="11" max="11" width="3.28515625" style="1" customWidth="1"/>
    <col min="12" max="17" width="12.7109375" style="1"/>
    <col min="18" max="18" width="12.85546875" style="1" bestFit="1" customWidth="1"/>
    <col min="19" max="16384" width="12.7109375" style="1"/>
  </cols>
  <sheetData>
    <row r="1" spans="1:19" s="5" customFormat="1" ht="15" customHeight="1" thickTop="1" x14ac:dyDescent="0.2">
      <c r="A1" s="311"/>
      <c r="B1" s="312"/>
      <c r="C1" s="312"/>
      <c r="D1" s="312"/>
      <c r="E1" s="312"/>
      <c r="F1" s="312"/>
      <c r="G1" s="312"/>
      <c r="H1" s="312"/>
      <c r="I1" s="312"/>
      <c r="J1" s="313"/>
    </row>
    <row r="2" spans="1:19" s="5" customFormat="1" ht="20.100000000000001" customHeight="1" x14ac:dyDescent="0.2">
      <c r="A2" s="320" t="s">
        <v>1</v>
      </c>
      <c r="B2" s="321"/>
      <c r="C2" s="321"/>
      <c r="D2" s="321"/>
      <c r="E2" s="321"/>
      <c r="F2" s="321"/>
      <c r="G2" s="321"/>
      <c r="H2" s="321"/>
      <c r="I2" s="321"/>
      <c r="J2" s="322"/>
      <c r="N2" s="6"/>
      <c r="O2" s="7"/>
      <c r="P2" s="8"/>
      <c r="Q2" s="13"/>
      <c r="R2" s="14"/>
      <c r="S2" s="15"/>
    </row>
    <row r="3" spans="1:19" s="5" customFormat="1" ht="15" customHeight="1" x14ac:dyDescent="0.2">
      <c r="A3" s="314"/>
      <c r="B3" s="315"/>
      <c r="C3" s="315"/>
      <c r="D3" s="315"/>
      <c r="E3" s="315"/>
      <c r="F3" s="315"/>
      <c r="G3" s="315"/>
      <c r="H3" s="315"/>
      <c r="I3" s="315"/>
      <c r="J3" s="316"/>
      <c r="N3" s="6"/>
      <c r="O3" s="7"/>
      <c r="P3" s="8"/>
      <c r="Q3" s="13"/>
      <c r="R3" s="14"/>
      <c r="S3" s="15"/>
    </row>
    <row r="4" spans="1:19" s="5" customFormat="1" ht="15" customHeight="1" x14ac:dyDescent="0.2">
      <c r="A4" s="245" t="s">
        <v>3</v>
      </c>
      <c r="B4" s="15"/>
      <c r="C4" s="164" t="str">
        <f>'100 Series'!C4</f>
        <v>Merkley Oaks</v>
      </c>
      <c r="D4" s="288"/>
      <c r="E4" s="288"/>
      <c r="F4" s="288"/>
      <c r="G4" s="157" t="s">
        <v>32</v>
      </c>
      <c r="H4" s="275">
        <f>'100 Series'!H4</f>
        <v>45748</v>
      </c>
      <c r="I4" s="286"/>
      <c r="J4" s="85"/>
      <c r="L4" s="15"/>
      <c r="M4" s="10"/>
      <c r="Q4" s="15"/>
      <c r="R4" s="15"/>
      <c r="S4" s="15"/>
    </row>
    <row r="5" spans="1:19" s="5" customFormat="1" ht="15" customHeight="1" x14ac:dyDescent="0.2">
      <c r="A5" s="245" t="s">
        <v>4</v>
      </c>
      <c r="B5" s="15"/>
      <c r="C5" s="164" t="s">
        <v>72</v>
      </c>
      <c r="D5" s="288"/>
      <c r="E5" s="288"/>
      <c r="F5" s="288"/>
      <c r="G5" s="158" t="s">
        <v>5</v>
      </c>
      <c r="H5" s="277" t="str">
        <f>'100 Series'!H5</f>
        <v>XXX - XXX</v>
      </c>
      <c r="I5" s="286"/>
      <c r="J5" s="86"/>
      <c r="L5" s="15"/>
      <c r="M5" s="19"/>
      <c r="N5" s="19"/>
      <c r="O5" s="15"/>
      <c r="P5" s="11"/>
      <c r="Q5" s="15"/>
      <c r="R5" s="19"/>
      <c r="S5" s="19"/>
    </row>
    <row r="6" spans="1:19" s="5" customFormat="1" ht="15" customHeight="1" x14ac:dyDescent="0.2">
      <c r="A6" s="245"/>
      <c r="B6" s="15"/>
      <c r="C6" s="76" t="s">
        <v>0</v>
      </c>
      <c r="D6" s="76"/>
      <c r="E6" s="76"/>
      <c r="F6" s="76"/>
      <c r="G6" s="10"/>
      <c r="H6" s="16"/>
      <c r="I6" s="10"/>
      <c r="J6" s="87"/>
      <c r="L6" s="15"/>
      <c r="M6" s="15"/>
      <c r="N6" s="15"/>
      <c r="O6" s="15"/>
      <c r="P6" s="15"/>
      <c r="Q6" s="17"/>
      <c r="R6" s="19"/>
      <c r="S6" s="19"/>
    </row>
    <row r="7" spans="1:19" s="5" customFormat="1" ht="15" customHeight="1" x14ac:dyDescent="0.2">
      <c r="A7" s="245" t="s">
        <v>6</v>
      </c>
      <c r="B7" s="15"/>
      <c r="C7" s="164" t="str">
        <f>'100 Series'!C7</f>
        <v>T. B. A.</v>
      </c>
      <c r="D7" s="288"/>
      <c r="E7" s="288"/>
      <c r="F7" s="288"/>
      <c r="G7" s="344" t="str">
        <f>'100 Series'!G7</f>
        <v>CONTRACT PERIOD :</v>
      </c>
      <c r="H7" s="344"/>
      <c r="I7" s="16"/>
      <c r="J7" s="88"/>
      <c r="L7" s="15"/>
      <c r="M7" s="16"/>
      <c r="N7" s="19"/>
      <c r="O7" s="15"/>
      <c r="P7" s="15"/>
      <c r="Q7" s="15"/>
      <c r="R7" s="18"/>
      <c r="S7" s="18"/>
    </row>
    <row r="8" spans="1:19" s="5" customFormat="1" ht="15" customHeight="1" x14ac:dyDescent="0.2">
      <c r="A8" s="245" t="s">
        <v>33</v>
      </c>
      <c r="B8" s="15"/>
      <c r="C8" s="164" t="str">
        <f>'100 Series'!C8</f>
        <v>A - 17</v>
      </c>
      <c r="D8" s="76"/>
      <c r="E8" s="76"/>
      <c r="F8" s="76"/>
      <c r="G8" s="350" t="str">
        <f>'100 Series'!G8</f>
        <v>April 1, 2025 to March 31, 2026</v>
      </c>
      <c r="H8" s="350"/>
      <c r="I8" s="16"/>
      <c r="J8" s="89"/>
      <c r="L8" s="15"/>
      <c r="M8" s="15"/>
      <c r="N8" s="15"/>
      <c r="Q8" s="15"/>
      <c r="R8" s="19"/>
      <c r="S8" s="15"/>
    </row>
    <row r="9" spans="1:19" s="5" customFormat="1" ht="15" customHeight="1" thickBot="1" x14ac:dyDescent="0.25">
      <c r="A9" s="90"/>
      <c r="B9" s="20"/>
      <c r="C9" s="21"/>
      <c r="D9" s="21"/>
      <c r="E9" s="20"/>
      <c r="F9" s="20"/>
      <c r="G9" s="22"/>
      <c r="H9" s="20"/>
      <c r="I9" s="20"/>
      <c r="J9" s="91"/>
      <c r="L9" s="15"/>
      <c r="M9" s="19"/>
      <c r="N9" s="15"/>
      <c r="Q9" s="15"/>
      <c r="R9" s="15"/>
    </row>
    <row r="10" spans="1:19" s="5" customFormat="1" ht="20.100000000000001" customHeight="1" thickTop="1" thickBot="1" x14ac:dyDescent="0.25">
      <c r="A10" s="92"/>
      <c r="B10" s="23"/>
      <c r="C10" s="24"/>
      <c r="D10" s="24"/>
      <c r="E10" s="25"/>
      <c r="F10" s="25"/>
      <c r="G10" s="25"/>
      <c r="H10" s="47" t="s">
        <v>34</v>
      </c>
      <c r="I10" s="48" t="s">
        <v>13</v>
      </c>
      <c r="J10" s="93" t="s">
        <v>9</v>
      </c>
      <c r="L10" s="15"/>
      <c r="M10" s="11"/>
      <c r="N10" s="11"/>
      <c r="O10" s="11"/>
      <c r="P10" s="11"/>
      <c r="Q10" s="11"/>
      <c r="R10" s="11"/>
      <c r="S10" s="11"/>
    </row>
    <row r="11" spans="1:19" s="5" customFormat="1" ht="18" customHeight="1" thickTop="1" x14ac:dyDescent="0.2">
      <c r="A11" s="94" t="s">
        <v>14</v>
      </c>
      <c r="B11" s="43"/>
      <c r="C11" s="62" t="s">
        <v>42</v>
      </c>
      <c r="D11" s="62"/>
      <c r="E11" s="62" t="s">
        <v>43</v>
      </c>
      <c r="F11" s="62"/>
      <c r="G11" s="62" t="s">
        <v>44</v>
      </c>
      <c r="H11" s="215"/>
      <c r="I11" s="83"/>
      <c r="J11" s="130"/>
      <c r="L11" s="28"/>
      <c r="M11" s="28"/>
      <c r="N11" s="28"/>
      <c r="O11" s="28"/>
      <c r="Q11" s="8"/>
      <c r="R11" s="8"/>
      <c r="S11" s="8"/>
    </row>
    <row r="12" spans="1:19" s="5" customFormat="1" ht="18" customHeight="1" x14ac:dyDescent="0.2">
      <c r="A12" s="96" t="s">
        <v>0</v>
      </c>
      <c r="B12" s="97" t="s">
        <v>45</v>
      </c>
      <c r="C12" s="98"/>
      <c r="D12" s="97" t="s">
        <v>45</v>
      </c>
      <c r="E12" s="98"/>
      <c r="F12" s="97" t="s">
        <v>45</v>
      </c>
      <c r="G12" s="99"/>
      <c r="H12" s="200" t="s">
        <v>35</v>
      </c>
      <c r="I12" s="201" t="s">
        <v>36</v>
      </c>
      <c r="J12" s="100" t="s">
        <v>37</v>
      </c>
      <c r="L12" s="15"/>
      <c r="M12" s="11"/>
      <c r="N12" s="11"/>
      <c r="O12" s="11"/>
      <c r="P12" s="26"/>
      <c r="Q12" s="27"/>
      <c r="R12" s="27"/>
      <c r="S12" s="27"/>
    </row>
    <row r="13" spans="1:19" s="5" customFormat="1" ht="18" customHeight="1" thickBot="1" x14ac:dyDescent="0.25">
      <c r="A13" s="101" t="s">
        <v>10</v>
      </c>
      <c r="B13" s="102"/>
      <c r="C13" s="103">
        <v>500</v>
      </c>
      <c r="D13" s="103"/>
      <c r="E13" s="103">
        <v>500</v>
      </c>
      <c r="F13" s="104"/>
      <c r="G13" s="104">
        <v>500</v>
      </c>
      <c r="H13" s="202"/>
      <c r="I13" s="216">
        <v>0.13</v>
      </c>
      <c r="J13" s="131"/>
      <c r="L13" s="9"/>
      <c r="M13" s="9"/>
      <c r="N13" s="9"/>
      <c r="O13" s="9"/>
      <c r="P13" s="8"/>
      <c r="Q13" s="8"/>
      <c r="R13" s="8"/>
      <c r="S13" s="8"/>
    </row>
    <row r="14" spans="1:19" s="5" customFormat="1" ht="20.100000000000001" customHeight="1" thickTop="1" thickBot="1" x14ac:dyDescent="0.25">
      <c r="A14" s="106" t="s">
        <v>38</v>
      </c>
      <c r="B14" s="29"/>
      <c r="C14" s="30"/>
      <c r="D14" s="30"/>
      <c r="E14" s="30"/>
      <c r="F14" s="31"/>
      <c r="G14" s="31"/>
      <c r="H14" s="204"/>
      <c r="I14" s="205"/>
      <c r="J14" s="107"/>
      <c r="L14" s="32"/>
      <c r="M14" s="33"/>
      <c r="N14" s="33"/>
      <c r="O14" s="33"/>
      <c r="P14" s="33"/>
      <c r="Q14" s="33"/>
      <c r="R14" s="33"/>
      <c r="S14" s="33"/>
    </row>
    <row r="15" spans="1:19" s="5" customFormat="1" ht="15" customHeight="1" thickTop="1" thickBot="1" x14ac:dyDescent="0.25">
      <c r="A15" s="108" t="s">
        <v>0</v>
      </c>
      <c r="B15" s="34"/>
      <c r="C15" s="35"/>
      <c r="D15" s="35"/>
      <c r="E15" s="35"/>
      <c r="F15" s="36"/>
      <c r="G15" s="36" t="s">
        <v>0</v>
      </c>
      <c r="H15" s="206" t="s">
        <v>0</v>
      </c>
      <c r="I15" s="207" t="s">
        <v>0</v>
      </c>
      <c r="J15" s="109" t="s">
        <v>0</v>
      </c>
      <c r="L15" s="15"/>
      <c r="M15" s="37"/>
      <c r="N15" s="37"/>
      <c r="O15" s="37"/>
      <c r="P15" s="37"/>
      <c r="Q15" s="37"/>
      <c r="R15" s="37"/>
      <c r="S15" s="37"/>
    </row>
    <row r="16" spans="1:19" s="5" customFormat="1" ht="21.95" customHeight="1" thickTop="1" thickBot="1" x14ac:dyDescent="0.25">
      <c r="A16" s="346" t="str">
        <f>'100 Series'!$A$16</f>
        <v>STANDARD QUARTZ QUORASTONE 2CM IN COTTON KNIT</v>
      </c>
      <c r="B16" s="347"/>
      <c r="C16" s="347"/>
      <c r="D16" s="347"/>
      <c r="E16" s="347"/>
      <c r="F16" s="347"/>
      <c r="G16" s="208">
        <v>0</v>
      </c>
      <c r="H16" s="348" t="s">
        <v>70</v>
      </c>
      <c r="I16" s="348"/>
      <c r="J16" s="349"/>
      <c r="L16" s="28"/>
      <c r="M16" s="38"/>
      <c r="N16" s="38"/>
      <c r="O16" s="38"/>
      <c r="P16" s="39"/>
      <c r="Q16" s="39"/>
      <c r="R16" s="39"/>
      <c r="S16" s="39"/>
    </row>
    <row r="17" spans="1:19" s="5" customFormat="1" ht="15" customHeight="1" thickTop="1" x14ac:dyDescent="0.2">
      <c r="A17" s="180"/>
      <c r="B17" s="181"/>
      <c r="C17" s="182"/>
      <c r="D17" s="182"/>
      <c r="E17" s="183"/>
      <c r="F17" s="156"/>
      <c r="G17" s="36"/>
      <c r="H17" s="192"/>
      <c r="I17" s="193"/>
      <c r="J17" s="109"/>
      <c r="L17" s="15"/>
      <c r="M17" s="37"/>
      <c r="N17" s="37"/>
      <c r="O17" s="37"/>
      <c r="P17" s="37"/>
      <c r="Q17" s="37"/>
      <c r="R17" s="37"/>
      <c r="S17" s="37"/>
    </row>
    <row r="18" spans="1:19" s="5" customFormat="1" ht="18" customHeight="1" x14ac:dyDescent="0.2">
      <c r="A18" s="184">
        <v>801</v>
      </c>
      <c r="B18" s="185">
        <v>44.5</v>
      </c>
      <c r="C18" s="186">
        <f>B18*$G$16</f>
        <v>0</v>
      </c>
      <c r="D18" s="185">
        <v>5.5</v>
      </c>
      <c r="E18" s="209">
        <f>D18*$G$16</f>
        <v>0</v>
      </c>
      <c r="F18" s="133">
        <v>5</v>
      </c>
      <c r="G18" s="110">
        <f>F18*$G$16</f>
        <v>0</v>
      </c>
      <c r="H18" s="282">
        <f>C18+E18+G18</f>
        <v>0</v>
      </c>
      <c r="I18" s="283">
        <f>H18*I$13</f>
        <v>0</v>
      </c>
      <c r="J18" s="284">
        <f>SUM(H18:I18)</f>
        <v>0</v>
      </c>
      <c r="L18" s="15"/>
      <c r="M18" s="37"/>
      <c r="N18" s="37"/>
      <c r="O18" s="37"/>
      <c r="P18" s="37"/>
      <c r="Q18" s="37"/>
      <c r="R18" s="37"/>
      <c r="S18" s="37"/>
    </row>
    <row r="19" spans="1:19" s="5" customFormat="1" ht="18" customHeight="1" x14ac:dyDescent="0.2">
      <c r="A19" s="184"/>
      <c r="B19" s="185"/>
      <c r="C19" s="186"/>
      <c r="D19" s="185"/>
      <c r="E19" s="209"/>
      <c r="F19" s="133"/>
      <c r="G19" s="110"/>
      <c r="H19" s="194"/>
      <c r="I19" s="111"/>
      <c r="J19" s="112"/>
      <c r="L19" s="15"/>
      <c r="M19" s="37"/>
      <c r="N19" s="37"/>
      <c r="O19" s="37"/>
      <c r="P19" s="37"/>
      <c r="Q19" s="37"/>
      <c r="R19" s="37"/>
      <c r="S19" s="37"/>
    </row>
    <row r="20" spans="1:19" s="5" customFormat="1" ht="18" customHeight="1" x14ac:dyDescent="0.2">
      <c r="A20" s="184" t="s">
        <v>49</v>
      </c>
      <c r="B20" s="185">
        <v>38</v>
      </c>
      <c r="C20" s="186">
        <f>B20*$G$16</f>
        <v>0</v>
      </c>
      <c r="D20" s="185">
        <v>8</v>
      </c>
      <c r="E20" s="209">
        <f>D20*$G$16</f>
        <v>0</v>
      </c>
      <c r="F20" s="133">
        <v>10</v>
      </c>
      <c r="G20" s="110">
        <f>F20*$G$16</f>
        <v>0</v>
      </c>
      <c r="H20" s="282">
        <f>C20+E20+G20</f>
        <v>0</v>
      </c>
      <c r="I20" s="283">
        <f t="shared" ref="I20:I33" si="0">H20*I$13</f>
        <v>0</v>
      </c>
      <c r="J20" s="284">
        <f t="shared" ref="J20" si="1">SUM(H20:I20)</f>
        <v>0</v>
      </c>
      <c r="L20" s="15"/>
      <c r="M20" s="37"/>
      <c r="N20" s="37"/>
      <c r="O20" s="37"/>
      <c r="P20" s="37"/>
      <c r="Q20" s="37"/>
      <c r="R20" s="37"/>
      <c r="S20" s="37"/>
    </row>
    <row r="21" spans="1:19" s="5" customFormat="1" ht="18" customHeight="1" x14ac:dyDescent="0.2">
      <c r="A21" s="184" t="s">
        <v>48</v>
      </c>
      <c r="B21" s="185">
        <v>38</v>
      </c>
      <c r="C21" s="186">
        <f>B21*$G$16</f>
        <v>0</v>
      </c>
      <c r="D21" s="185">
        <v>5.5</v>
      </c>
      <c r="E21" s="209">
        <f>D21*$G$16</f>
        <v>0</v>
      </c>
      <c r="F21" s="133">
        <v>10</v>
      </c>
      <c r="G21" s="110">
        <f>F21*$G$16</f>
        <v>0</v>
      </c>
      <c r="H21" s="282">
        <f>C21+E21+G21</f>
        <v>0</v>
      </c>
      <c r="I21" s="283">
        <f t="shared" si="0"/>
        <v>0</v>
      </c>
      <c r="J21" s="284">
        <f>SUM(H21:I21)</f>
        <v>0</v>
      </c>
      <c r="L21" s="15"/>
      <c r="M21" s="37"/>
      <c r="N21" s="37"/>
      <c r="O21" s="37"/>
      <c r="P21" s="37"/>
      <c r="Q21" s="37"/>
      <c r="R21" s="37"/>
      <c r="S21" s="37"/>
    </row>
    <row r="22" spans="1:19" s="5" customFormat="1" ht="18" customHeight="1" x14ac:dyDescent="0.2">
      <c r="A22" s="184"/>
      <c r="B22" s="185"/>
      <c r="C22" s="186"/>
      <c r="D22" s="185"/>
      <c r="E22" s="209"/>
      <c r="F22" s="133"/>
      <c r="G22" s="110"/>
      <c r="H22" s="194"/>
      <c r="I22" s="111"/>
      <c r="J22" s="112"/>
      <c r="L22" s="15"/>
      <c r="M22" s="37"/>
      <c r="N22" s="37"/>
      <c r="O22" s="37"/>
      <c r="P22" s="37"/>
      <c r="Q22" s="37"/>
      <c r="R22" s="37"/>
      <c r="S22" s="37"/>
    </row>
    <row r="23" spans="1:19" s="5" customFormat="1" ht="18" customHeight="1" x14ac:dyDescent="0.2">
      <c r="A23" s="184" t="s">
        <v>50</v>
      </c>
      <c r="B23" s="185">
        <v>41</v>
      </c>
      <c r="C23" s="186">
        <f>B23*$G$16</f>
        <v>0</v>
      </c>
      <c r="D23" s="185">
        <v>6</v>
      </c>
      <c r="E23" s="209">
        <f>D23*$G$16</f>
        <v>0</v>
      </c>
      <c r="F23" s="133">
        <v>8</v>
      </c>
      <c r="G23" s="110">
        <f>F23*$G$16</f>
        <v>0</v>
      </c>
      <c r="H23" s="282">
        <f>C23+E23+G23</f>
        <v>0</v>
      </c>
      <c r="I23" s="283">
        <f t="shared" si="0"/>
        <v>0</v>
      </c>
      <c r="J23" s="284">
        <f t="shared" ref="J23:J24" si="2">SUM(H23:I23)</f>
        <v>0</v>
      </c>
      <c r="L23" s="15"/>
      <c r="M23" s="37"/>
      <c r="N23" s="37"/>
      <c r="O23" s="37"/>
      <c r="P23" s="37"/>
      <c r="Q23" s="37"/>
      <c r="R23" s="37"/>
      <c r="S23" s="37"/>
    </row>
    <row r="24" spans="1:19" s="5" customFormat="1" ht="18" customHeight="1" x14ac:dyDescent="0.2">
      <c r="A24" s="184" t="s">
        <v>51</v>
      </c>
      <c r="B24" s="185">
        <v>41</v>
      </c>
      <c r="C24" s="186">
        <f>B24*$G$16</f>
        <v>0</v>
      </c>
      <c r="D24" s="185">
        <v>6</v>
      </c>
      <c r="E24" s="209">
        <f>D24*$G$16</f>
        <v>0</v>
      </c>
      <c r="F24" s="133">
        <v>6</v>
      </c>
      <c r="G24" s="110">
        <f>F24*$G$16</f>
        <v>0</v>
      </c>
      <c r="H24" s="282">
        <f>C24+E24+G24</f>
        <v>0</v>
      </c>
      <c r="I24" s="283">
        <f t="shared" si="0"/>
        <v>0</v>
      </c>
      <c r="J24" s="284">
        <f t="shared" si="2"/>
        <v>0</v>
      </c>
      <c r="L24" s="15"/>
      <c r="M24" s="37"/>
      <c r="N24" s="37"/>
      <c r="O24" s="37"/>
      <c r="P24" s="37"/>
      <c r="Q24" s="37"/>
      <c r="R24" s="37"/>
      <c r="S24" s="37"/>
    </row>
    <row r="25" spans="1:19" s="5" customFormat="1" ht="18" customHeight="1" x14ac:dyDescent="0.2">
      <c r="A25" s="184"/>
      <c r="B25" s="185"/>
      <c r="C25" s="186"/>
      <c r="D25" s="185"/>
      <c r="E25" s="209"/>
      <c r="F25" s="133"/>
      <c r="G25" s="110"/>
      <c r="H25" s="194"/>
      <c r="I25" s="111"/>
      <c r="J25" s="112"/>
      <c r="L25" s="15"/>
      <c r="M25" s="37"/>
      <c r="N25" s="37"/>
      <c r="O25" s="37"/>
      <c r="P25" s="37"/>
      <c r="Q25" s="37"/>
      <c r="R25" s="37"/>
      <c r="S25" s="37"/>
    </row>
    <row r="26" spans="1:19" s="5" customFormat="1" ht="18" customHeight="1" x14ac:dyDescent="0.2">
      <c r="A26" s="184">
        <v>815</v>
      </c>
      <c r="B26" s="185">
        <v>31.5</v>
      </c>
      <c r="C26" s="186">
        <f>B26*$G$16</f>
        <v>0</v>
      </c>
      <c r="D26" s="185">
        <v>6</v>
      </c>
      <c r="E26" s="209">
        <f>D26*$G$16</f>
        <v>0</v>
      </c>
      <c r="F26" s="133">
        <v>6</v>
      </c>
      <c r="G26" s="110">
        <f>F26*$G$16</f>
        <v>0</v>
      </c>
      <c r="H26" s="282">
        <f>C26+E26+G26</f>
        <v>0</v>
      </c>
      <c r="I26" s="283">
        <f t="shared" si="0"/>
        <v>0</v>
      </c>
      <c r="J26" s="284">
        <f>SUM(H26:I26)</f>
        <v>0</v>
      </c>
      <c r="L26" s="15"/>
      <c r="M26" s="37"/>
      <c r="N26" s="37"/>
      <c r="O26" s="37"/>
      <c r="P26" s="37"/>
      <c r="Q26" s="37"/>
      <c r="R26" s="37"/>
      <c r="S26" s="37"/>
    </row>
    <row r="27" spans="1:19" s="5" customFormat="1" ht="18" customHeight="1" x14ac:dyDescent="0.2">
      <c r="A27" s="184"/>
      <c r="B27" s="185"/>
      <c r="C27" s="186"/>
      <c r="D27" s="185"/>
      <c r="E27" s="209"/>
      <c r="F27" s="133"/>
      <c r="G27" s="110"/>
      <c r="H27" s="194"/>
      <c r="I27" s="111"/>
      <c r="J27" s="112"/>
      <c r="L27" s="15"/>
      <c r="M27" s="37"/>
      <c r="N27" s="37"/>
      <c r="O27" s="37"/>
      <c r="P27" s="37"/>
      <c r="Q27" s="37"/>
      <c r="R27" s="37"/>
      <c r="S27" s="37"/>
    </row>
    <row r="28" spans="1:19" s="5" customFormat="1" ht="18" customHeight="1" x14ac:dyDescent="0.2">
      <c r="A28" s="184" t="s">
        <v>52</v>
      </c>
      <c r="B28" s="185">
        <v>33</v>
      </c>
      <c r="C28" s="186">
        <f>B28*$G$16</f>
        <v>0</v>
      </c>
      <c r="D28" s="185">
        <v>6</v>
      </c>
      <c r="E28" s="209">
        <f>D28*$G$16</f>
        <v>0</v>
      </c>
      <c r="F28" s="133">
        <v>6</v>
      </c>
      <c r="G28" s="110">
        <f>F28*$G$16</f>
        <v>0</v>
      </c>
      <c r="H28" s="282">
        <f>C28+E28+G28</f>
        <v>0</v>
      </c>
      <c r="I28" s="283">
        <f t="shared" si="0"/>
        <v>0</v>
      </c>
      <c r="J28" s="284">
        <f t="shared" ref="J28" si="3">SUM(H28:I28)</f>
        <v>0</v>
      </c>
      <c r="L28" s="15"/>
      <c r="M28" s="37"/>
      <c r="N28" s="37"/>
      <c r="O28" s="37"/>
      <c r="P28" s="37"/>
      <c r="Q28" s="37"/>
      <c r="R28" s="37"/>
      <c r="S28" s="37"/>
    </row>
    <row r="29" spans="1:19" s="5" customFormat="1" ht="18" customHeight="1" x14ac:dyDescent="0.2">
      <c r="A29" s="184" t="s">
        <v>73</v>
      </c>
      <c r="B29" s="185">
        <v>33</v>
      </c>
      <c r="C29" s="186">
        <f>B29*$G$16</f>
        <v>0</v>
      </c>
      <c r="D29" s="185">
        <v>6</v>
      </c>
      <c r="E29" s="209">
        <f>D29*$G$16</f>
        <v>0</v>
      </c>
      <c r="F29" s="133">
        <v>6</v>
      </c>
      <c r="G29" s="110">
        <f>F29*$G$16</f>
        <v>0</v>
      </c>
      <c r="H29" s="282">
        <f>C29+E29+G29</f>
        <v>0</v>
      </c>
      <c r="I29" s="283">
        <f t="shared" si="0"/>
        <v>0</v>
      </c>
      <c r="J29" s="284">
        <f t="shared" ref="J29" si="4">SUM(H29:I29)</f>
        <v>0</v>
      </c>
      <c r="L29" s="15"/>
      <c r="M29" s="37"/>
      <c r="N29" s="37"/>
      <c r="O29" s="37"/>
      <c r="P29" s="37"/>
      <c r="Q29" s="37"/>
      <c r="R29" s="37"/>
      <c r="S29" s="37"/>
    </row>
    <row r="30" spans="1:19" s="5" customFormat="1" ht="18" customHeight="1" x14ac:dyDescent="0.2">
      <c r="A30" s="184"/>
      <c r="B30" s="185"/>
      <c r="C30" s="186"/>
      <c r="D30" s="185"/>
      <c r="E30" s="209"/>
      <c r="F30" s="133"/>
      <c r="G30" s="110"/>
      <c r="H30" s="194"/>
      <c r="I30" s="111"/>
      <c r="J30" s="112"/>
      <c r="L30" s="15"/>
      <c r="M30" s="37"/>
      <c r="N30" s="37"/>
      <c r="O30" s="37"/>
      <c r="P30" s="37"/>
      <c r="Q30" s="37"/>
      <c r="R30" s="37"/>
      <c r="S30" s="37"/>
    </row>
    <row r="31" spans="1:19" s="5" customFormat="1" ht="18" customHeight="1" x14ac:dyDescent="0.2">
      <c r="A31" s="184">
        <v>830</v>
      </c>
      <c r="B31" s="185">
        <v>47.5</v>
      </c>
      <c r="C31" s="186">
        <f>B31*$G$16</f>
        <v>0</v>
      </c>
      <c r="D31" s="185">
        <v>6</v>
      </c>
      <c r="E31" s="209">
        <f>D31*$G$16</f>
        <v>0</v>
      </c>
      <c r="F31" s="133">
        <v>11</v>
      </c>
      <c r="G31" s="110">
        <f>F31*$G$16</f>
        <v>0</v>
      </c>
      <c r="H31" s="282">
        <f>C31+E31+G31</f>
        <v>0</v>
      </c>
      <c r="I31" s="283">
        <f t="shared" si="0"/>
        <v>0</v>
      </c>
      <c r="J31" s="284">
        <f>SUM(H31:I31)</f>
        <v>0</v>
      </c>
      <c r="L31" s="15"/>
      <c r="M31" s="37"/>
      <c r="N31" s="37"/>
      <c r="O31" s="37"/>
      <c r="P31" s="37"/>
      <c r="Q31" s="37"/>
      <c r="R31" s="37"/>
      <c r="S31" s="37"/>
    </row>
    <row r="32" spans="1:19" s="5" customFormat="1" ht="18" customHeight="1" x14ac:dyDescent="0.2">
      <c r="A32" s="184"/>
      <c r="B32" s="185"/>
      <c r="C32" s="186"/>
      <c r="D32" s="185"/>
      <c r="E32" s="209"/>
      <c r="F32" s="133"/>
      <c r="G32" s="110"/>
      <c r="H32" s="194"/>
      <c r="I32" s="111"/>
      <c r="J32" s="112"/>
      <c r="L32" s="15"/>
      <c r="M32" s="37"/>
      <c r="N32" s="37"/>
      <c r="O32" s="37"/>
      <c r="P32" s="37"/>
      <c r="Q32" s="37"/>
      <c r="R32" s="37"/>
      <c r="S32" s="37"/>
    </row>
    <row r="33" spans="1:19" s="5" customFormat="1" ht="18" customHeight="1" x14ac:dyDescent="0.2">
      <c r="A33" s="184">
        <v>870</v>
      </c>
      <c r="B33" s="185">
        <v>38.5</v>
      </c>
      <c r="C33" s="186">
        <f>B33*$G$16</f>
        <v>0</v>
      </c>
      <c r="D33" s="185">
        <v>6</v>
      </c>
      <c r="E33" s="209">
        <f>D33*$G$16</f>
        <v>0</v>
      </c>
      <c r="F33" s="133">
        <v>8</v>
      </c>
      <c r="G33" s="110">
        <f>F33*$G$16</f>
        <v>0</v>
      </c>
      <c r="H33" s="282">
        <f>C33+E33+G33</f>
        <v>0</v>
      </c>
      <c r="I33" s="283">
        <f t="shared" si="0"/>
        <v>0</v>
      </c>
      <c r="J33" s="284">
        <f>SUM(H33:I33)</f>
        <v>0</v>
      </c>
      <c r="L33" s="15"/>
      <c r="M33" s="37"/>
      <c r="N33" s="37"/>
      <c r="O33" s="37"/>
      <c r="P33" s="37"/>
      <c r="Q33" s="37"/>
      <c r="R33" s="37"/>
      <c r="S33" s="37"/>
    </row>
    <row r="34" spans="1:19" s="5" customFormat="1" ht="15" customHeight="1" x14ac:dyDescent="0.2">
      <c r="A34" s="184"/>
      <c r="B34" s="185"/>
      <c r="C34" s="186"/>
      <c r="D34" s="185"/>
      <c r="E34" s="209"/>
      <c r="F34" s="133"/>
      <c r="G34" s="110"/>
      <c r="H34" s="213"/>
      <c r="I34" s="115"/>
      <c r="J34" s="116"/>
      <c r="L34" s="15"/>
      <c r="M34" s="37"/>
      <c r="N34" s="37"/>
      <c r="O34" s="37"/>
      <c r="P34" s="37"/>
      <c r="Q34" s="37"/>
      <c r="R34" s="37"/>
      <c r="S34" s="37"/>
    </row>
    <row r="35" spans="1:19" s="5" customFormat="1" ht="15" customHeight="1" x14ac:dyDescent="0.2">
      <c r="A35" s="184"/>
      <c r="B35" s="185"/>
      <c r="C35" s="186"/>
      <c r="D35" s="185"/>
      <c r="E35" s="209"/>
      <c r="F35" s="133"/>
      <c r="G35" s="110"/>
      <c r="H35" s="213"/>
      <c r="I35" s="115"/>
      <c r="J35" s="116"/>
      <c r="L35" s="15"/>
      <c r="M35" s="37"/>
      <c r="N35" s="37"/>
      <c r="O35" s="37"/>
      <c r="P35" s="37"/>
      <c r="Q35" s="37"/>
      <c r="R35" s="37"/>
      <c r="S35" s="37"/>
    </row>
    <row r="36" spans="1:19" s="5" customFormat="1" ht="15" customHeight="1" x14ac:dyDescent="0.2">
      <c r="A36" s="188"/>
      <c r="B36" s="185"/>
      <c r="C36" s="186"/>
      <c r="D36" s="185"/>
      <c r="E36" s="209"/>
      <c r="F36" s="133"/>
      <c r="G36" s="110"/>
      <c r="H36" s="213"/>
      <c r="I36" s="115"/>
      <c r="J36" s="116"/>
      <c r="L36" s="15"/>
      <c r="M36" s="37"/>
      <c r="N36" s="37"/>
      <c r="O36" s="37"/>
      <c r="P36" s="37"/>
      <c r="Q36" s="37"/>
      <c r="R36" s="37"/>
      <c r="S36" s="37"/>
    </row>
    <row r="37" spans="1:19" s="5" customFormat="1" ht="15" customHeight="1" x14ac:dyDescent="0.2">
      <c r="A37" s="132"/>
      <c r="B37" s="133"/>
      <c r="C37" s="110"/>
      <c r="D37" s="133"/>
      <c r="E37" s="110"/>
      <c r="F37" s="133"/>
      <c r="G37" s="110"/>
      <c r="H37" s="213"/>
      <c r="I37" s="115"/>
      <c r="J37" s="116"/>
      <c r="L37" s="15"/>
      <c r="M37" s="37"/>
      <c r="N37" s="37"/>
      <c r="O37" s="37"/>
      <c r="P37" s="37"/>
      <c r="Q37" s="37"/>
      <c r="R37" s="37"/>
      <c r="S37" s="37"/>
    </row>
    <row r="38" spans="1:19" s="5" customFormat="1" ht="15" customHeight="1" x14ac:dyDescent="0.2">
      <c r="A38" s="132"/>
      <c r="B38" s="133"/>
      <c r="C38" s="110"/>
      <c r="D38" s="133"/>
      <c r="E38" s="110"/>
      <c r="F38" s="133"/>
      <c r="G38" s="110"/>
      <c r="H38" s="213"/>
      <c r="I38" s="115"/>
      <c r="J38" s="116"/>
      <c r="L38" s="15"/>
      <c r="M38" s="37"/>
      <c r="N38" s="37"/>
      <c r="O38" s="37"/>
      <c r="P38" s="37"/>
      <c r="Q38" s="37"/>
      <c r="R38" s="37"/>
      <c r="S38" s="37"/>
    </row>
    <row r="39" spans="1:19" s="5" customFormat="1" ht="15" customHeight="1" x14ac:dyDescent="0.2">
      <c r="A39" s="132"/>
      <c r="B39" s="133"/>
      <c r="C39" s="110"/>
      <c r="D39" s="133"/>
      <c r="E39" s="110"/>
      <c r="F39" s="133"/>
      <c r="G39" s="110"/>
      <c r="H39" s="213"/>
      <c r="I39" s="115"/>
      <c r="J39" s="116"/>
      <c r="L39" s="15"/>
      <c r="M39" s="37"/>
      <c r="N39" s="37"/>
      <c r="O39" s="37"/>
      <c r="P39" s="37"/>
      <c r="Q39" s="37"/>
      <c r="R39" s="37"/>
      <c r="S39" s="37"/>
    </row>
    <row r="40" spans="1:19" s="5" customFormat="1" ht="15" customHeight="1" x14ac:dyDescent="0.2">
      <c r="A40" s="132"/>
      <c r="B40" s="133"/>
      <c r="C40" s="110"/>
      <c r="D40" s="133"/>
      <c r="E40" s="110"/>
      <c r="F40" s="133"/>
      <c r="G40" s="110"/>
      <c r="H40" s="213"/>
      <c r="I40" s="115"/>
      <c r="J40" s="116"/>
      <c r="L40" s="15"/>
      <c r="M40" s="37"/>
      <c r="N40" s="37"/>
      <c r="O40" s="37"/>
      <c r="P40" s="37"/>
      <c r="Q40" s="37"/>
      <c r="R40" s="37"/>
      <c r="S40" s="37"/>
    </row>
    <row r="41" spans="1:19" s="5" customFormat="1" ht="15" customHeight="1" x14ac:dyDescent="0.2">
      <c r="A41" s="132"/>
      <c r="B41" s="133"/>
      <c r="C41" s="110"/>
      <c r="D41" s="133"/>
      <c r="E41" s="110"/>
      <c r="F41" s="133"/>
      <c r="G41" s="110"/>
      <c r="H41" s="213"/>
      <c r="I41" s="115"/>
      <c r="J41" s="116"/>
      <c r="L41" s="15"/>
      <c r="M41" s="37"/>
      <c r="N41" s="37"/>
      <c r="O41" s="37"/>
      <c r="P41" s="37"/>
      <c r="Q41" s="37"/>
      <c r="R41" s="37"/>
      <c r="S41" s="37"/>
    </row>
    <row r="42" spans="1:19" s="5" customFormat="1" ht="15" customHeight="1" x14ac:dyDescent="0.2">
      <c r="A42" s="132"/>
      <c r="B42" s="133"/>
      <c r="C42" s="110"/>
      <c r="D42" s="133"/>
      <c r="E42" s="110"/>
      <c r="F42" s="133"/>
      <c r="G42" s="110"/>
      <c r="H42" s="213"/>
      <c r="I42" s="115"/>
      <c r="J42" s="116"/>
      <c r="L42" s="15"/>
      <c r="M42" s="37"/>
      <c r="N42" s="37"/>
      <c r="O42" s="37"/>
      <c r="P42" s="37"/>
      <c r="Q42" s="37"/>
      <c r="R42" s="37"/>
      <c r="S42" s="37"/>
    </row>
    <row r="43" spans="1:19" s="5" customFormat="1" ht="15" customHeight="1" x14ac:dyDescent="0.2">
      <c r="A43" s="132"/>
      <c r="B43" s="133"/>
      <c r="C43" s="110"/>
      <c r="D43" s="133"/>
      <c r="E43" s="110"/>
      <c r="F43" s="133"/>
      <c r="G43" s="110"/>
      <c r="H43" s="213"/>
      <c r="I43" s="115"/>
      <c r="J43" s="116"/>
      <c r="L43" s="15"/>
      <c r="M43" s="37"/>
      <c r="N43" s="37"/>
      <c r="O43" s="37"/>
      <c r="P43" s="37"/>
      <c r="Q43" s="37"/>
      <c r="R43" s="37"/>
      <c r="S43" s="37"/>
    </row>
    <row r="44" spans="1:19" s="5" customFormat="1" ht="15" customHeight="1" x14ac:dyDescent="0.2">
      <c r="A44" s="132"/>
      <c r="B44" s="133"/>
      <c r="C44" s="110"/>
      <c r="D44" s="133"/>
      <c r="E44" s="110"/>
      <c r="F44" s="133"/>
      <c r="G44" s="110"/>
      <c r="H44" s="213"/>
      <c r="I44" s="115"/>
      <c r="J44" s="116"/>
      <c r="L44" s="15"/>
      <c r="M44" s="37"/>
      <c r="N44" s="37"/>
      <c r="O44" s="37"/>
      <c r="P44" s="37"/>
      <c r="Q44" s="37"/>
      <c r="R44" s="37"/>
      <c r="S44" s="37"/>
    </row>
    <row r="45" spans="1:19" s="5" customFormat="1" ht="15" customHeight="1" x14ac:dyDescent="0.2">
      <c r="A45" s="132"/>
      <c r="B45" s="133"/>
      <c r="C45" s="110"/>
      <c r="D45" s="133"/>
      <c r="E45" s="110"/>
      <c r="F45" s="133"/>
      <c r="G45" s="110"/>
      <c r="H45" s="213"/>
      <c r="I45" s="115"/>
      <c r="J45" s="116"/>
      <c r="L45" s="15"/>
      <c r="M45" s="37"/>
      <c r="N45" s="37"/>
      <c r="O45" s="37"/>
      <c r="P45" s="37"/>
      <c r="Q45" s="37"/>
      <c r="R45" s="37"/>
      <c r="S45" s="37"/>
    </row>
    <row r="46" spans="1:19" s="5" customFormat="1" ht="15" customHeight="1" x14ac:dyDescent="0.2">
      <c r="A46" s="132"/>
      <c r="B46" s="133"/>
      <c r="C46" s="110"/>
      <c r="D46" s="133"/>
      <c r="E46" s="110"/>
      <c r="F46" s="133"/>
      <c r="G46" s="110"/>
      <c r="H46" s="213"/>
      <c r="I46" s="115"/>
      <c r="J46" s="116"/>
      <c r="L46" s="15"/>
      <c r="M46" s="37"/>
      <c r="N46" s="37"/>
      <c r="O46" s="37"/>
      <c r="P46" s="37"/>
      <c r="Q46" s="37"/>
      <c r="R46" s="37"/>
      <c r="S46" s="37"/>
    </row>
    <row r="47" spans="1:19" s="5" customFormat="1" ht="15" customHeight="1" x14ac:dyDescent="0.2">
      <c r="A47" s="132"/>
      <c r="B47" s="133"/>
      <c r="C47" s="110"/>
      <c r="D47" s="133"/>
      <c r="E47" s="110"/>
      <c r="F47" s="133"/>
      <c r="G47" s="110"/>
      <c r="H47" s="213"/>
      <c r="I47" s="115"/>
      <c r="J47" s="116"/>
      <c r="L47" s="15"/>
      <c r="M47" s="37"/>
      <c r="N47" s="37"/>
      <c r="O47" s="37"/>
      <c r="P47" s="37"/>
      <c r="Q47" s="37"/>
      <c r="R47" s="37"/>
      <c r="S47" s="37"/>
    </row>
    <row r="48" spans="1:19" s="5" customFormat="1" ht="15" customHeight="1" x14ac:dyDescent="0.2">
      <c r="A48" s="132"/>
      <c r="B48" s="133"/>
      <c r="C48" s="110"/>
      <c r="D48" s="133"/>
      <c r="E48" s="110"/>
      <c r="F48" s="133"/>
      <c r="G48" s="110"/>
      <c r="H48" s="213"/>
      <c r="I48" s="115"/>
      <c r="J48" s="116"/>
      <c r="L48" s="15"/>
      <c r="M48" s="37"/>
      <c r="N48" s="37"/>
      <c r="O48" s="37"/>
      <c r="P48" s="37"/>
      <c r="Q48" s="37"/>
      <c r="R48" s="37"/>
      <c r="S48" s="37"/>
    </row>
    <row r="49" spans="1:19" s="5" customFormat="1" ht="15" customHeight="1" x14ac:dyDescent="0.2">
      <c r="A49" s="132"/>
      <c r="B49" s="133"/>
      <c r="C49" s="110"/>
      <c r="D49" s="133"/>
      <c r="E49" s="110"/>
      <c r="F49" s="133"/>
      <c r="G49" s="110"/>
      <c r="H49" s="213"/>
      <c r="I49" s="115"/>
      <c r="J49" s="116"/>
      <c r="L49" s="15"/>
      <c r="M49" s="37"/>
      <c r="N49" s="37"/>
      <c r="O49" s="37"/>
      <c r="P49" s="37"/>
      <c r="Q49" s="37"/>
      <c r="R49" s="37"/>
      <c r="S49" s="37"/>
    </row>
    <row r="50" spans="1:19" s="5" customFormat="1" ht="15" customHeight="1" x14ac:dyDescent="0.2">
      <c r="A50" s="132"/>
      <c r="B50" s="133"/>
      <c r="C50" s="110"/>
      <c r="D50" s="133"/>
      <c r="E50" s="110"/>
      <c r="F50" s="133"/>
      <c r="G50" s="110"/>
      <c r="H50" s="213"/>
      <c r="I50" s="115"/>
      <c r="J50" s="116"/>
      <c r="L50" s="15"/>
      <c r="M50" s="37"/>
      <c r="N50" s="37"/>
      <c r="O50" s="37"/>
      <c r="P50" s="37"/>
      <c r="Q50" s="37"/>
      <c r="R50" s="37"/>
      <c r="S50" s="37"/>
    </row>
    <row r="51" spans="1:19" s="5" customFormat="1" ht="15" customHeight="1" x14ac:dyDescent="0.2">
      <c r="A51" s="132"/>
      <c r="B51" s="133"/>
      <c r="C51" s="110"/>
      <c r="D51" s="133"/>
      <c r="E51" s="110"/>
      <c r="F51" s="133"/>
      <c r="G51" s="110"/>
      <c r="H51" s="213"/>
      <c r="I51" s="115"/>
      <c r="J51" s="116"/>
      <c r="L51" s="15"/>
      <c r="M51" s="37"/>
      <c r="N51" s="37"/>
      <c r="O51" s="37"/>
      <c r="P51" s="37"/>
      <c r="Q51" s="37"/>
      <c r="R51" s="37"/>
      <c r="S51" s="37"/>
    </row>
    <row r="52" spans="1:19" s="5" customFormat="1" ht="15" customHeight="1" thickBot="1" x14ac:dyDescent="0.25">
      <c r="A52" s="132"/>
      <c r="B52" s="63"/>
      <c r="C52" s="41"/>
      <c r="D52" s="63"/>
      <c r="E52" s="41"/>
      <c r="F52" s="63"/>
      <c r="G52" s="41"/>
      <c r="H52" s="214"/>
      <c r="I52" s="197"/>
      <c r="J52" s="119"/>
      <c r="L52" s="15"/>
      <c r="M52" s="37"/>
      <c r="N52" s="37"/>
      <c r="O52" s="37"/>
      <c r="P52" s="37"/>
      <c r="Q52" s="37"/>
      <c r="R52" s="37"/>
      <c r="S52" s="37"/>
    </row>
    <row r="53" spans="1:19" s="5" customFormat="1" ht="21.95" customHeight="1" thickTop="1" thickBot="1" x14ac:dyDescent="0.25">
      <c r="A53" s="120" t="s">
        <v>22</v>
      </c>
      <c r="B53" s="329" t="s">
        <v>82</v>
      </c>
      <c r="C53" s="330"/>
      <c r="D53" s="330"/>
      <c r="E53" s="330"/>
      <c r="F53" s="330"/>
      <c r="G53" s="330"/>
      <c r="H53" s="330"/>
      <c r="I53" s="331"/>
      <c r="J53" s="285">
        <f>'100 Series'!J53</f>
        <v>0</v>
      </c>
      <c r="L53" s="19"/>
      <c r="M53" s="15"/>
      <c r="N53" s="15"/>
      <c r="O53" s="15"/>
      <c r="P53" s="15"/>
      <c r="Q53" s="15"/>
      <c r="R53" s="37"/>
      <c r="S53" s="15"/>
    </row>
    <row r="54" spans="1:19" s="5" customFormat="1" ht="15" customHeight="1" thickTop="1" x14ac:dyDescent="0.2">
      <c r="A54" s="332"/>
      <c r="B54" s="333"/>
      <c r="C54" s="333"/>
      <c r="D54" s="333"/>
      <c r="E54" s="333"/>
      <c r="F54" s="333"/>
      <c r="G54" s="333"/>
      <c r="H54" s="333"/>
      <c r="I54" s="333"/>
      <c r="J54" s="334"/>
      <c r="L54" s="15"/>
      <c r="M54" s="15"/>
      <c r="N54" s="15"/>
      <c r="O54" s="15"/>
      <c r="P54" s="15"/>
      <c r="Q54" s="15"/>
      <c r="R54" s="15"/>
      <c r="S54" s="15"/>
    </row>
    <row r="55" spans="1:19" s="5" customFormat="1" ht="20.100000000000001" customHeight="1" x14ac:dyDescent="0.2">
      <c r="A55" s="320" t="s">
        <v>40</v>
      </c>
      <c r="B55" s="321"/>
      <c r="C55" s="321"/>
      <c r="D55" s="321"/>
      <c r="E55" s="321"/>
      <c r="F55" s="321"/>
      <c r="G55" s="321"/>
      <c r="H55" s="321"/>
      <c r="I55" s="321"/>
      <c r="J55" s="322"/>
      <c r="L55" s="15"/>
      <c r="M55" s="44"/>
      <c r="N55" s="15"/>
      <c r="O55" s="15"/>
      <c r="P55" s="15"/>
      <c r="Q55" s="15"/>
      <c r="R55" s="15"/>
      <c r="S55" s="15"/>
    </row>
    <row r="56" spans="1:19" s="5" customFormat="1" ht="15" customHeight="1" x14ac:dyDescent="0.2">
      <c r="A56" s="335"/>
      <c r="B56" s="336"/>
      <c r="C56" s="336"/>
      <c r="D56" s="336"/>
      <c r="E56" s="336"/>
      <c r="F56" s="336"/>
      <c r="G56" s="336"/>
      <c r="H56" s="336"/>
      <c r="I56" s="336"/>
      <c r="J56" s="337"/>
      <c r="L56" s="15"/>
      <c r="M56" s="15"/>
      <c r="N56" s="15"/>
      <c r="O56" s="15"/>
      <c r="P56" s="15"/>
      <c r="Q56" s="15"/>
      <c r="R56" s="15"/>
      <c r="S56" s="15"/>
    </row>
    <row r="57" spans="1:19" s="5" customFormat="1" ht="18" customHeight="1" x14ac:dyDescent="0.2">
      <c r="A57" s="317" t="s">
        <v>77</v>
      </c>
      <c r="B57" s="318"/>
      <c r="C57" s="318"/>
      <c r="D57" s="318"/>
      <c r="E57" s="318"/>
      <c r="F57" s="318"/>
      <c r="G57" s="318"/>
      <c r="H57" s="318"/>
      <c r="I57" s="318"/>
      <c r="J57" s="319"/>
      <c r="O57" s="12"/>
      <c r="P57" s="12"/>
      <c r="Q57" s="12"/>
      <c r="R57" s="12"/>
      <c r="S57" s="12"/>
    </row>
    <row r="58" spans="1:19" s="5" customFormat="1" ht="18" customHeight="1" x14ac:dyDescent="0.2">
      <c r="A58" s="317" t="s">
        <v>61</v>
      </c>
      <c r="B58" s="318"/>
      <c r="C58" s="318"/>
      <c r="D58" s="318"/>
      <c r="E58" s="318"/>
      <c r="F58" s="318"/>
      <c r="G58" s="318"/>
      <c r="H58" s="318"/>
      <c r="I58" s="318"/>
      <c r="J58" s="319"/>
    </row>
    <row r="59" spans="1:19" s="5" customFormat="1" ht="18" customHeight="1" x14ac:dyDescent="0.2">
      <c r="A59" s="317" t="s">
        <v>62</v>
      </c>
      <c r="B59" s="318"/>
      <c r="C59" s="318"/>
      <c r="D59" s="318"/>
      <c r="E59" s="318"/>
      <c r="F59" s="318"/>
      <c r="G59" s="318"/>
      <c r="H59" s="318"/>
      <c r="I59" s="318"/>
      <c r="J59" s="319"/>
      <c r="L59" s="67"/>
      <c r="M59" s="84"/>
      <c r="N59" s="67"/>
      <c r="O59" s="67"/>
      <c r="P59" s="67"/>
    </row>
    <row r="60" spans="1:19" s="5" customFormat="1" ht="18" customHeight="1" x14ac:dyDescent="0.2">
      <c r="A60" s="338" t="s">
        <v>63</v>
      </c>
      <c r="B60" s="339"/>
      <c r="C60" s="339"/>
      <c r="D60" s="339"/>
      <c r="E60" s="339"/>
      <c r="F60" s="339"/>
      <c r="G60" s="339"/>
      <c r="H60" s="339"/>
      <c r="I60" s="339"/>
      <c r="J60" s="340"/>
      <c r="L60" s="67"/>
    </row>
    <row r="61" spans="1:19" s="5" customFormat="1" ht="18" customHeight="1" x14ac:dyDescent="0.2">
      <c r="A61" s="338" t="s">
        <v>23</v>
      </c>
      <c r="B61" s="339"/>
      <c r="C61" s="339"/>
      <c r="D61" s="339"/>
      <c r="E61" s="339"/>
      <c r="F61" s="339"/>
      <c r="G61" s="339"/>
      <c r="H61" s="339"/>
      <c r="I61" s="339"/>
      <c r="J61" s="340"/>
      <c r="L61" s="67"/>
      <c r="O61" s="67"/>
      <c r="P61" s="67"/>
      <c r="Q61" s="67"/>
      <c r="R61" s="67"/>
      <c r="S61" s="67"/>
    </row>
    <row r="62" spans="1:19" s="5" customFormat="1" ht="18" customHeight="1" x14ac:dyDescent="0.2">
      <c r="A62" s="317" t="s">
        <v>64</v>
      </c>
      <c r="B62" s="318"/>
      <c r="C62" s="318"/>
      <c r="D62" s="318"/>
      <c r="E62" s="318"/>
      <c r="F62" s="318"/>
      <c r="G62" s="318"/>
      <c r="H62" s="318"/>
      <c r="I62" s="318"/>
      <c r="J62" s="319"/>
    </row>
    <row r="63" spans="1:19" s="5" customFormat="1" ht="18" customHeight="1" x14ac:dyDescent="0.2">
      <c r="A63" s="317" t="s">
        <v>24</v>
      </c>
      <c r="B63" s="318"/>
      <c r="C63" s="318"/>
      <c r="D63" s="318"/>
      <c r="E63" s="318"/>
      <c r="F63" s="318"/>
      <c r="G63" s="318"/>
      <c r="H63" s="318"/>
      <c r="I63" s="318"/>
      <c r="J63" s="319"/>
    </row>
    <row r="64" spans="1:19" s="5" customFormat="1" ht="18" customHeight="1" x14ac:dyDescent="0.2">
      <c r="A64" s="317" t="s">
        <v>65</v>
      </c>
      <c r="B64" s="318"/>
      <c r="C64" s="318"/>
      <c r="D64" s="318"/>
      <c r="E64" s="318"/>
      <c r="F64" s="318"/>
      <c r="G64" s="318"/>
      <c r="H64" s="318"/>
      <c r="I64" s="318"/>
      <c r="J64" s="319"/>
    </row>
    <row r="65" spans="1:19" s="5" customFormat="1" ht="18" customHeight="1" x14ac:dyDescent="0.2">
      <c r="A65" s="338" t="s">
        <v>66</v>
      </c>
      <c r="B65" s="339"/>
      <c r="C65" s="339"/>
      <c r="D65" s="339"/>
      <c r="E65" s="339"/>
      <c r="F65" s="339"/>
      <c r="G65" s="339"/>
      <c r="H65" s="339"/>
      <c r="I65" s="339"/>
      <c r="J65" s="340"/>
      <c r="L65" s="67"/>
    </row>
    <row r="66" spans="1:19" s="5" customFormat="1" ht="15" customHeight="1" x14ac:dyDescent="0.2">
      <c r="A66" s="121"/>
      <c r="B66" s="15"/>
      <c r="C66" s="15"/>
      <c r="D66" s="15"/>
      <c r="E66" s="15"/>
      <c r="F66" s="15"/>
      <c r="G66" s="15"/>
      <c r="H66" s="45"/>
      <c r="I66" s="45"/>
      <c r="J66" s="123"/>
      <c r="L66" s="15"/>
      <c r="M66" s="15"/>
      <c r="N66" s="15"/>
      <c r="O66" s="15"/>
      <c r="P66" s="15"/>
      <c r="Q66" s="15"/>
      <c r="R66" s="15"/>
      <c r="S66" s="15"/>
    </row>
    <row r="67" spans="1:19" s="5" customFormat="1" ht="15" customHeight="1" x14ac:dyDescent="0.2">
      <c r="A67" s="121"/>
      <c r="B67" s="15"/>
      <c r="C67" s="15"/>
      <c r="D67" s="15"/>
      <c r="E67" s="15"/>
      <c r="F67" s="15"/>
      <c r="G67" s="15"/>
      <c r="H67" s="15"/>
      <c r="I67" s="15"/>
      <c r="J67" s="122"/>
      <c r="L67" s="15"/>
      <c r="M67" s="15"/>
      <c r="N67" s="15"/>
      <c r="O67" s="15"/>
      <c r="P67" s="15"/>
      <c r="Q67" s="15"/>
      <c r="R67" s="15"/>
      <c r="S67" s="15"/>
    </row>
    <row r="68" spans="1:19" s="5" customFormat="1" ht="15" customHeight="1" x14ac:dyDescent="0.2">
      <c r="A68" s="121"/>
      <c r="B68" s="15"/>
      <c r="C68" s="15"/>
      <c r="D68" s="15"/>
      <c r="E68" s="15"/>
      <c r="F68" s="343" t="s">
        <v>12</v>
      </c>
      <c r="G68" s="343"/>
      <c r="H68" s="343"/>
      <c r="I68" s="81"/>
      <c r="J68" s="179"/>
      <c r="L68" s="15"/>
      <c r="M68" s="15"/>
      <c r="N68" s="15"/>
      <c r="O68" s="15"/>
      <c r="P68" s="15"/>
      <c r="Q68" s="15"/>
      <c r="R68" s="15"/>
      <c r="S68" s="15"/>
    </row>
    <row r="69" spans="1:19" s="5" customFormat="1" ht="15" customHeight="1" x14ac:dyDescent="0.2">
      <c r="A69" s="121"/>
      <c r="B69" s="15"/>
      <c r="C69" s="15"/>
      <c r="D69" s="15"/>
      <c r="E69" s="15"/>
      <c r="F69" s="15"/>
      <c r="G69" s="15"/>
      <c r="H69" s="45"/>
      <c r="I69" s="45"/>
      <c r="J69" s="123"/>
      <c r="L69" s="15"/>
      <c r="M69" s="15"/>
      <c r="N69" s="15"/>
      <c r="O69" s="15"/>
      <c r="P69" s="15"/>
      <c r="Q69" s="15"/>
      <c r="R69" s="15"/>
      <c r="S69" s="15"/>
    </row>
    <row r="70" spans="1:19" s="5" customFormat="1" ht="15" customHeight="1" x14ac:dyDescent="0.2">
      <c r="A70" s="121"/>
      <c r="B70" s="15"/>
      <c r="C70" s="15"/>
      <c r="D70" s="15"/>
      <c r="E70" s="15"/>
      <c r="F70" s="15"/>
      <c r="G70" s="15"/>
      <c r="H70" s="45"/>
      <c r="I70" s="45"/>
      <c r="J70" s="123"/>
      <c r="L70" s="15"/>
      <c r="M70" s="15"/>
      <c r="N70" s="15"/>
      <c r="O70" s="15"/>
      <c r="P70" s="15"/>
      <c r="Q70" s="15"/>
      <c r="R70" s="15"/>
      <c r="S70" s="15"/>
    </row>
    <row r="71" spans="1:19" s="5" customFormat="1" ht="15" customHeight="1" x14ac:dyDescent="0.2">
      <c r="A71" s="121"/>
      <c r="B71" s="15"/>
      <c r="C71" s="15"/>
      <c r="D71" s="15"/>
      <c r="E71" s="15"/>
      <c r="F71" s="343" t="s">
        <v>27</v>
      </c>
      <c r="G71" s="343"/>
      <c r="H71" s="343"/>
      <c r="I71" s="81"/>
      <c r="J71" s="179"/>
      <c r="L71" s="15"/>
      <c r="M71" s="15"/>
      <c r="N71" s="15"/>
      <c r="O71" s="15"/>
      <c r="P71" s="15"/>
      <c r="Q71" s="15"/>
      <c r="R71" s="15"/>
      <c r="S71" s="15"/>
    </row>
    <row r="72" spans="1:19" s="5" customFormat="1" ht="15" customHeight="1" x14ac:dyDescent="0.2">
      <c r="A72" s="121"/>
      <c r="B72" s="15"/>
      <c r="C72" s="15"/>
      <c r="D72" s="15"/>
      <c r="E72" s="15"/>
      <c r="F72" s="15"/>
      <c r="G72" s="15"/>
      <c r="H72" s="45"/>
      <c r="I72" s="45"/>
      <c r="J72" s="123"/>
      <c r="L72" s="15"/>
      <c r="M72" s="15"/>
      <c r="N72" s="15"/>
      <c r="O72" s="15"/>
      <c r="P72" s="15"/>
      <c r="Q72" s="15"/>
      <c r="R72" s="15"/>
      <c r="S72" s="15"/>
    </row>
    <row r="73" spans="1:19" s="5" customFormat="1" ht="15" customHeight="1" x14ac:dyDescent="0.2">
      <c r="A73" s="121"/>
      <c r="B73" s="15"/>
      <c r="C73" s="15"/>
      <c r="D73" s="15"/>
      <c r="E73" s="15"/>
      <c r="F73" s="15"/>
      <c r="G73" s="15"/>
      <c r="H73" s="15"/>
      <c r="I73" s="15"/>
      <c r="J73" s="122"/>
      <c r="L73" s="15"/>
      <c r="M73" s="15"/>
      <c r="N73" s="15"/>
      <c r="O73" s="15"/>
      <c r="P73" s="15"/>
      <c r="Q73" s="15"/>
      <c r="R73" s="15"/>
      <c r="S73" s="15"/>
    </row>
    <row r="74" spans="1:19" s="5" customFormat="1" ht="20.100000000000001" customHeight="1" x14ac:dyDescent="0.2">
      <c r="A74" s="342" t="s">
        <v>71</v>
      </c>
      <c r="B74" s="341"/>
      <c r="C74" s="341"/>
      <c r="E74" s="46">
        <v>30</v>
      </c>
      <c r="F74" s="46"/>
      <c r="G74" s="28" t="s">
        <v>85</v>
      </c>
      <c r="H74" s="341" t="s">
        <v>75</v>
      </c>
      <c r="I74" s="341"/>
      <c r="J74" s="124"/>
      <c r="N74" s="46"/>
      <c r="R74" s="12"/>
    </row>
    <row r="75" spans="1:19" s="5" customFormat="1" ht="15" customHeight="1" thickBot="1" x14ac:dyDescent="0.25">
      <c r="A75" s="125"/>
      <c r="B75" s="126"/>
      <c r="C75" s="126"/>
      <c r="D75" s="126"/>
      <c r="E75" s="126"/>
      <c r="F75" s="126"/>
      <c r="G75" s="126"/>
      <c r="H75" s="126"/>
      <c r="I75" s="126"/>
      <c r="J75" s="127"/>
    </row>
    <row r="76" spans="1:19" s="5" customFormat="1" ht="15" customHeight="1" thickTop="1" x14ac:dyDescent="0.2">
      <c r="A76" s="66"/>
      <c r="B76" s="19"/>
      <c r="C76" s="15"/>
      <c r="D76" s="15"/>
      <c r="E76" s="15"/>
      <c r="F76" s="15"/>
      <c r="G76" s="15"/>
      <c r="H76" s="15"/>
      <c r="I76" s="15"/>
      <c r="J76" s="15"/>
      <c r="L76" s="19"/>
      <c r="M76" s="15"/>
      <c r="N76" s="15"/>
      <c r="O76" s="15"/>
      <c r="P76" s="15"/>
      <c r="Q76" s="15"/>
      <c r="R76" s="15"/>
      <c r="S76" s="15"/>
    </row>
    <row r="77" spans="1:19" s="5" customFormat="1" ht="15" customHeight="1" x14ac:dyDescent="0.2">
      <c r="A77" s="19"/>
      <c r="B77" s="19"/>
      <c r="C77" s="15"/>
      <c r="D77" s="15"/>
      <c r="E77" s="15"/>
      <c r="F77" s="15"/>
      <c r="G77" s="15"/>
      <c r="H77" s="15"/>
      <c r="I77" s="15"/>
      <c r="J77" s="15"/>
      <c r="L77" s="19"/>
      <c r="M77" s="15"/>
      <c r="N77" s="15"/>
      <c r="O77" s="15"/>
      <c r="P77" s="15"/>
      <c r="Q77" s="15"/>
      <c r="R77" s="15"/>
      <c r="S77" s="15"/>
    </row>
    <row r="78" spans="1:19" s="5" customFormat="1" ht="15" customHeight="1" x14ac:dyDescent="0.2">
      <c r="E78" s="46"/>
      <c r="F78" s="46"/>
      <c r="I78" s="12"/>
      <c r="J78" s="15"/>
      <c r="L78" s="15"/>
      <c r="M78" s="15"/>
      <c r="N78" s="15"/>
      <c r="O78" s="15"/>
      <c r="P78" s="15"/>
      <c r="Q78" s="15"/>
      <c r="R78" s="15"/>
      <c r="S78" s="15"/>
    </row>
    <row r="79" spans="1:19" s="5" customFormat="1" ht="15" customHeight="1" x14ac:dyDescent="0.2">
      <c r="N79" s="46"/>
      <c r="R79" s="12"/>
    </row>
    <row r="80" spans="1:19" s="5" customFormat="1" ht="15" customHeight="1" x14ac:dyDescent="0.2"/>
    <row r="81" s="5" customFormat="1" ht="15" customHeight="1" x14ac:dyDescent="0.2"/>
    <row r="82" s="5" customFormat="1" ht="15" customHeight="1" x14ac:dyDescent="0.2"/>
    <row r="83" s="5" customFormat="1" ht="15" customHeight="1" x14ac:dyDescent="0.2"/>
    <row r="84" s="5" customFormat="1" ht="15" customHeight="1" x14ac:dyDescent="0.2"/>
    <row r="85" s="5" customFormat="1" ht="15" customHeight="1" x14ac:dyDescent="0.2"/>
    <row r="86" s="5" customFormat="1" ht="15" customHeight="1" x14ac:dyDescent="0.2"/>
    <row r="87" s="5" customFormat="1" ht="15" customHeight="1" x14ac:dyDescent="0.2"/>
    <row r="88" s="5" customFormat="1" ht="15" customHeight="1" x14ac:dyDescent="0.2"/>
    <row r="89" s="5" customFormat="1" ht="15" customHeight="1" x14ac:dyDescent="0.2"/>
    <row r="90" s="5" customFormat="1" ht="15" customHeight="1" x14ac:dyDescent="0.2"/>
    <row r="91" s="5" customFormat="1" ht="15" customHeight="1" x14ac:dyDescent="0.2"/>
    <row r="92" s="5" customFormat="1" ht="15" customHeight="1" x14ac:dyDescent="0.2"/>
    <row r="93" s="5" customFormat="1" ht="15" customHeight="1" x14ac:dyDescent="0.2"/>
    <row r="94" s="5" customFormat="1" ht="15" customHeight="1" x14ac:dyDescent="0.2"/>
    <row r="95" s="5" customFormat="1" ht="15" customHeight="1" x14ac:dyDescent="0.2"/>
    <row r="96" s="5" customFormat="1" ht="15" customHeight="1" x14ac:dyDescent="0.2"/>
    <row r="97" s="5" customFormat="1" ht="15" customHeight="1" x14ac:dyDescent="0.2"/>
    <row r="98" s="5" customFormat="1" ht="15" customHeight="1" x14ac:dyDescent="0.2"/>
    <row r="99" s="5" customFormat="1" ht="12" customHeight="1" x14ac:dyDescent="0.2"/>
    <row r="100" s="5" customFormat="1" ht="12" customHeight="1" x14ac:dyDescent="0.2"/>
    <row r="101" s="5" customFormat="1" ht="12" customHeight="1" x14ac:dyDescent="0.2"/>
    <row r="102" s="5" customFormat="1" ht="12.75" customHeight="1" x14ac:dyDescent="0.2"/>
    <row r="103" s="5" customFormat="1" ht="12" customHeight="1" x14ac:dyDescent="0.2"/>
    <row r="104" s="5" customFormat="1" ht="12" customHeight="1" x14ac:dyDescent="0.2"/>
    <row r="105" s="5" customFormat="1" ht="12" customHeight="1" x14ac:dyDescent="0.2"/>
    <row r="106" ht="9" customHeight="1" x14ac:dyDescent="0.2"/>
    <row r="107" ht="12" customHeight="1" x14ac:dyDescent="0.2"/>
  </sheetData>
  <mergeCells count="24">
    <mergeCell ref="A65:J65"/>
    <mergeCell ref="A74:C74"/>
    <mergeCell ref="H74:I74"/>
    <mergeCell ref="A60:J60"/>
    <mergeCell ref="A61:J61"/>
    <mergeCell ref="A62:J62"/>
    <mergeCell ref="A63:J63"/>
    <mergeCell ref="A64:J64"/>
    <mergeCell ref="F68:H68"/>
    <mergeCell ref="F71:H71"/>
    <mergeCell ref="A55:J55"/>
    <mergeCell ref="A57:J57"/>
    <mergeCell ref="A58:J58"/>
    <mergeCell ref="A59:J59"/>
    <mergeCell ref="B53:I53"/>
    <mergeCell ref="A54:J54"/>
    <mergeCell ref="A56:J56"/>
    <mergeCell ref="A16:F16"/>
    <mergeCell ref="H16:J16"/>
    <mergeCell ref="A1:J1"/>
    <mergeCell ref="A2:J2"/>
    <mergeCell ref="A3:J3"/>
    <mergeCell ref="G7:H7"/>
    <mergeCell ref="G8:H8"/>
  </mergeCells>
  <printOptions horizontalCentered="1"/>
  <pageMargins left="0.25" right="0.25" top="0.5" bottom="0.25" header="0.31496062992126" footer="0.31496062992126"/>
  <pageSetup paperSize="5" scale="78" fitToHeight="0" orientation="portrait" r:id="rId1"/>
  <colBreaks count="1" manualBreakCount="1">
    <brk id="9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750E8-D977-4C13-A3C2-396C7DC319BC}">
  <sheetPr>
    <pageSetUpPr fitToPage="1"/>
  </sheetPr>
  <dimension ref="A1:U93"/>
  <sheetViews>
    <sheetView view="pageBreakPreview" zoomScaleNormal="100" zoomScaleSheetLayoutView="100" workbookViewId="0">
      <selection activeCell="C4" sqref="C4"/>
    </sheetView>
  </sheetViews>
  <sheetFormatPr defaultColWidth="12.7109375" defaultRowHeight="15" x14ac:dyDescent="0.2"/>
  <cols>
    <col min="1" max="1" width="18.7109375" style="4" customWidth="1"/>
    <col min="2" max="2" width="6.7109375" style="1" customWidth="1"/>
    <col min="3" max="3" width="15.7109375" style="1" customWidth="1"/>
    <col min="4" max="4" width="6.7109375" style="2" customWidth="1"/>
    <col min="5" max="5" width="12.7109375" style="1" customWidth="1"/>
    <col min="6" max="6" width="6.7109375" style="3" customWidth="1"/>
    <col min="7" max="7" width="12.7109375" style="1" customWidth="1"/>
    <col min="8" max="8" width="6.7109375" style="3" customWidth="1"/>
    <col min="9" max="10" width="15.7109375" style="1" customWidth="1"/>
    <col min="11" max="11" width="12.7109375" style="1" customWidth="1"/>
    <col min="12" max="12" width="15.7109375" style="1" customWidth="1"/>
    <col min="13" max="13" width="3.28515625" style="1" customWidth="1"/>
    <col min="14" max="19" width="12.7109375" style="1"/>
    <col min="20" max="20" width="12.85546875" style="1" bestFit="1" customWidth="1"/>
    <col min="21" max="16384" width="12.7109375" style="1"/>
  </cols>
  <sheetData>
    <row r="1" spans="1:21" s="5" customFormat="1" ht="15" customHeight="1" thickTop="1" x14ac:dyDescent="0.2">
      <c r="A1" s="311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/>
    </row>
    <row r="2" spans="1:21" s="5" customFormat="1" ht="20.100000000000001" customHeight="1" x14ac:dyDescent="0.2">
      <c r="A2" s="320" t="s">
        <v>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2"/>
      <c r="P2" s="6"/>
      <c r="Q2" s="7"/>
      <c r="R2" s="8"/>
      <c r="S2" s="13"/>
      <c r="T2" s="14"/>
      <c r="U2" s="15"/>
    </row>
    <row r="3" spans="1:21" s="5" customFormat="1" ht="15" customHeight="1" x14ac:dyDescent="0.2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3"/>
      <c r="N3" s="15"/>
      <c r="O3" s="19"/>
      <c r="P3" s="15"/>
      <c r="S3" s="15"/>
      <c r="T3" s="15"/>
    </row>
    <row r="4" spans="1:21" s="5" customFormat="1" ht="15" customHeight="1" x14ac:dyDescent="0.2">
      <c r="A4" s="245" t="s">
        <v>3</v>
      </c>
      <c r="B4" s="15"/>
      <c r="C4" s="288" t="str">
        <f>'100 Series'!C4</f>
        <v>Merkley Oaks</v>
      </c>
      <c r="D4" s="288"/>
      <c r="E4" s="288"/>
      <c r="F4" s="288"/>
      <c r="G4" s="9"/>
      <c r="H4" s="157"/>
      <c r="I4" s="157" t="s">
        <v>32</v>
      </c>
      <c r="J4" s="275">
        <f>'100 Series'!H4</f>
        <v>45748</v>
      </c>
      <c r="K4" s="291"/>
      <c r="L4" s="246"/>
      <c r="N4" s="15"/>
      <c r="O4" s="10"/>
      <c r="S4" s="15"/>
      <c r="T4" s="15"/>
      <c r="U4" s="15"/>
    </row>
    <row r="5" spans="1:21" s="5" customFormat="1" ht="15" customHeight="1" x14ac:dyDescent="0.2">
      <c r="A5" s="245" t="s">
        <v>4</v>
      </c>
      <c r="B5" s="15"/>
      <c r="C5" s="164" t="s">
        <v>86</v>
      </c>
      <c r="D5" s="288"/>
      <c r="E5" s="288"/>
      <c r="F5" s="289"/>
      <c r="G5" s="28"/>
      <c r="H5" s="158"/>
      <c r="I5" s="158" t="s">
        <v>5</v>
      </c>
      <c r="J5" s="275" t="str">
        <f>'100 Series'!H5</f>
        <v>XXX - XXX</v>
      </c>
      <c r="K5" s="291"/>
      <c r="L5" s="210"/>
      <c r="N5" s="15"/>
      <c r="O5" s="19"/>
      <c r="P5" s="19"/>
      <c r="Q5" s="15"/>
      <c r="R5" s="11"/>
      <c r="S5" s="15"/>
      <c r="T5" s="19"/>
      <c r="U5" s="19"/>
    </row>
    <row r="6" spans="1:21" s="5" customFormat="1" ht="15" customHeight="1" x14ac:dyDescent="0.2">
      <c r="A6" s="245"/>
      <c r="B6" s="15"/>
      <c r="C6" s="76" t="s">
        <v>0</v>
      </c>
      <c r="D6" s="76"/>
      <c r="E6" s="76"/>
      <c r="F6" s="290"/>
      <c r="G6" s="28"/>
      <c r="H6" s="10"/>
      <c r="I6" s="16"/>
      <c r="J6" s="10"/>
      <c r="K6" s="160"/>
      <c r="L6" s="134"/>
      <c r="N6" s="15"/>
      <c r="O6" s="15"/>
      <c r="P6" s="15"/>
      <c r="Q6" s="15"/>
      <c r="R6" s="15"/>
      <c r="S6" s="17"/>
      <c r="T6" s="19"/>
      <c r="U6" s="19"/>
    </row>
    <row r="7" spans="1:21" s="5" customFormat="1" ht="15" customHeight="1" x14ac:dyDescent="0.2">
      <c r="A7" s="245" t="s">
        <v>6</v>
      </c>
      <c r="B7" s="15"/>
      <c r="C7" s="164" t="str">
        <f>'100 Series'!C7</f>
        <v>T. B. A.</v>
      </c>
      <c r="D7" s="288"/>
      <c r="E7" s="288"/>
      <c r="F7" s="289"/>
      <c r="G7" s="28"/>
      <c r="H7" s="16"/>
      <c r="I7" s="344" t="str">
        <f>'100 Series'!G7</f>
        <v>CONTRACT PERIOD :</v>
      </c>
      <c r="J7" s="344"/>
      <c r="K7" s="16"/>
      <c r="L7" s="129"/>
      <c r="N7" s="15"/>
      <c r="O7" s="16"/>
      <c r="P7" s="19"/>
      <c r="Q7" s="15"/>
      <c r="R7" s="15"/>
      <c r="S7" s="15"/>
      <c r="T7" s="18"/>
      <c r="U7" s="18"/>
    </row>
    <row r="8" spans="1:21" s="5" customFormat="1" ht="15" customHeight="1" x14ac:dyDescent="0.2">
      <c r="A8" s="245" t="s">
        <v>33</v>
      </c>
      <c r="B8" s="15"/>
      <c r="C8" s="164" t="str">
        <f>'100 Series'!C8</f>
        <v>A - 17</v>
      </c>
      <c r="D8" s="76"/>
      <c r="E8" s="76"/>
      <c r="F8" s="290"/>
      <c r="G8" s="28"/>
      <c r="H8" s="16"/>
      <c r="I8" s="344" t="str">
        <f>'100 Series'!G8</f>
        <v>April 1, 2025 to March 31, 2026</v>
      </c>
      <c r="J8" s="344"/>
      <c r="K8" s="211"/>
      <c r="L8" s="122"/>
      <c r="N8" s="15"/>
      <c r="O8" s="15"/>
      <c r="P8" s="15"/>
      <c r="S8" s="15"/>
      <c r="T8" s="19"/>
      <c r="U8" s="15"/>
    </row>
    <row r="9" spans="1:21" s="5" customFormat="1" ht="15" customHeight="1" thickBot="1" x14ac:dyDescent="0.25">
      <c r="A9" s="135"/>
      <c r="B9" s="20"/>
      <c r="C9" s="21"/>
      <c r="D9" s="68"/>
      <c r="E9" s="20"/>
      <c r="F9" s="69"/>
      <c r="G9" s="22"/>
      <c r="H9" s="69"/>
      <c r="I9" s="22"/>
      <c r="J9" s="20"/>
      <c r="K9" s="20"/>
      <c r="L9" s="91"/>
      <c r="N9" s="15"/>
      <c r="O9" s="19"/>
      <c r="P9" s="15"/>
      <c r="S9" s="15"/>
      <c r="T9" s="15"/>
    </row>
    <row r="10" spans="1:21" s="5" customFormat="1" ht="20.100000000000001" customHeight="1" thickTop="1" thickBot="1" x14ac:dyDescent="0.25">
      <c r="A10" s="92"/>
      <c r="B10" s="23"/>
      <c r="C10" s="24"/>
      <c r="D10" s="24"/>
      <c r="E10" s="25"/>
      <c r="F10" s="25"/>
      <c r="G10" s="25"/>
      <c r="H10" s="25"/>
      <c r="I10" s="25"/>
      <c r="J10" s="47" t="s">
        <v>34</v>
      </c>
      <c r="K10" s="48" t="s">
        <v>13</v>
      </c>
      <c r="L10" s="93" t="s">
        <v>9</v>
      </c>
      <c r="N10" s="15"/>
      <c r="O10" s="11"/>
      <c r="P10" s="11"/>
      <c r="Q10" s="11"/>
      <c r="R10" s="11"/>
      <c r="S10" s="11"/>
      <c r="T10" s="11"/>
      <c r="U10" s="11"/>
    </row>
    <row r="11" spans="1:21" s="10" customFormat="1" ht="18" customHeight="1" thickTop="1" x14ac:dyDescent="0.2">
      <c r="A11" s="94" t="s">
        <v>14</v>
      </c>
      <c r="B11" s="82"/>
      <c r="C11" s="82" t="s">
        <v>42</v>
      </c>
      <c r="D11" s="82"/>
      <c r="E11" s="82" t="s">
        <v>43</v>
      </c>
      <c r="F11" s="82"/>
      <c r="G11" s="82" t="s">
        <v>78</v>
      </c>
      <c r="H11" s="78"/>
      <c r="I11" s="83" t="s">
        <v>76</v>
      </c>
      <c r="J11" s="243"/>
      <c r="K11" s="244"/>
      <c r="L11" s="136"/>
      <c r="N11" s="76"/>
      <c r="O11" s="76"/>
      <c r="P11" s="76"/>
      <c r="Q11" s="76"/>
      <c r="S11" s="77"/>
      <c r="T11" s="77"/>
      <c r="U11" s="77"/>
    </row>
    <row r="12" spans="1:21" s="5" customFormat="1" ht="18" customHeight="1" x14ac:dyDescent="0.2">
      <c r="A12" s="101" t="s">
        <v>0</v>
      </c>
      <c r="B12" s="98" t="s">
        <v>45</v>
      </c>
      <c r="C12" s="98"/>
      <c r="D12" s="98" t="s">
        <v>45</v>
      </c>
      <c r="E12" s="98"/>
      <c r="F12" s="98" t="s">
        <v>45</v>
      </c>
      <c r="G12" s="103" t="s">
        <v>79</v>
      </c>
      <c r="H12" s="98" t="s">
        <v>45</v>
      </c>
      <c r="I12" s="137" t="s">
        <v>79</v>
      </c>
      <c r="J12" s="202" t="s">
        <v>35</v>
      </c>
      <c r="K12" s="137" t="s">
        <v>36</v>
      </c>
      <c r="L12" s="131" t="s">
        <v>37</v>
      </c>
      <c r="N12" s="15"/>
      <c r="O12" s="11"/>
      <c r="P12" s="11"/>
      <c r="Q12" s="11"/>
      <c r="R12" s="26"/>
      <c r="S12" s="27"/>
      <c r="T12" s="27"/>
      <c r="U12" s="27"/>
    </row>
    <row r="13" spans="1:21" s="5" customFormat="1" ht="18" customHeight="1" thickBot="1" x14ac:dyDescent="0.25">
      <c r="A13" s="101" t="s">
        <v>10</v>
      </c>
      <c r="B13" s="79"/>
      <c r="C13" s="79">
        <v>500</v>
      </c>
      <c r="D13" s="79"/>
      <c r="E13" s="79">
        <v>500</v>
      </c>
      <c r="F13" s="79"/>
      <c r="G13" s="79">
        <v>500</v>
      </c>
      <c r="H13" s="79"/>
      <c r="I13" s="80">
        <v>500</v>
      </c>
      <c r="J13" s="202"/>
      <c r="K13" s="216">
        <v>0.13</v>
      </c>
      <c r="L13" s="105"/>
      <c r="N13" s="9"/>
      <c r="O13" s="9"/>
      <c r="P13" s="9"/>
      <c r="Q13" s="9"/>
      <c r="R13" s="8"/>
      <c r="S13" s="8"/>
      <c r="T13" s="8"/>
      <c r="U13" s="8"/>
    </row>
    <row r="14" spans="1:21" s="5" customFormat="1" ht="20.100000000000001" customHeight="1" thickTop="1" thickBot="1" x14ac:dyDescent="0.25">
      <c r="A14" s="106" t="s">
        <v>38</v>
      </c>
      <c r="B14" s="29"/>
      <c r="C14" s="30"/>
      <c r="D14" s="70"/>
      <c r="E14" s="30"/>
      <c r="F14" s="71"/>
      <c r="G14" s="31"/>
      <c r="H14" s="71"/>
      <c r="I14" s="31"/>
      <c r="J14" s="204"/>
      <c r="K14" s="205"/>
      <c r="L14" s="107"/>
      <c r="N14" s="32"/>
      <c r="O14" s="33"/>
      <c r="P14" s="33"/>
      <c r="Q14" s="33"/>
      <c r="R14" s="33"/>
      <c r="S14" s="33"/>
      <c r="T14" s="33"/>
      <c r="U14" s="33"/>
    </row>
    <row r="15" spans="1:21" s="5" customFormat="1" ht="15" customHeight="1" thickTop="1" thickBot="1" x14ac:dyDescent="0.25">
      <c r="A15" s="108" t="s">
        <v>0</v>
      </c>
      <c r="B15" s="34"/>
      <c r="C15" s="35"/>
      <c r="D15" s="72"/>
      <c r="E15" s="35"/>
      <c r="F15" s="73"/>
      <c r="G15" s="36" t="s">
        <v>0</v>
      </c>
      <c r="H15" s="73"/>
      <c r="I15" s="36" t="s">
        <v>0</v>
      </c>
      <c r="J15" s="206" t="s">
        <v>0</v>
      </c>
      <c r="K15" s="207" t="s">
        <v>0</v>
      </c>
      <c r="L15" s="109" t="s">
        <v>0</v>
      </c>
      <c r="N15" s="15"/>
      <c r="O15" s="37"/>
      <c r="P15" s="37"/>
      <c r="Q15" s="37"/>
      <c r="R15" s="37"/>
      <c r="S15" s="37"/>
      <c r="T15" s="37"/>
      <c r="U15" s="37"/>
    </row>
    <row r="16" spans="1:21" s="5" customFormat="1" ht="21.95" customHeight="1" thickTop="1" thickBot="1" x14ac:dyDescent="0.25">
      <c r="A16" s="356" t="str">
        <f>'100 Series'!A16</f>
        <v>STANDARD QUARTZ QUORASTONE 2CM IN COTTON KNIT</v>
      </c>
      <c r="B16" s="357"/>
      <c r="C16" s="357"/>
      <c r="D16" s="357"/>
      <c r="E16" s="357"/>
      <c r="F16" s="357"/>
      <c r="G16" s="357"/>
      <c r="H16" s="357"/>
      <c r="I16" s="212">
        <v>0</v>
      </c>
      <c r="J16" s="354" t="s">
        <v>70</v>
      </c>
      <c r="K16" s="354"/>
      <c r="L16" s="355"/>
      <c r="N16" s="65"/>
      <c r="O16" s="65"/>
      <c r="P16" s="65"/>
      <c r="Q16" s="65"/>
      <c r="R16" s="65"/>
      <c r="S16" s="39"/>
      <c r="T16" s="39"/>
      <c r="U16" s="39"/>
    </row>
    <row r="17" spans="1:21" s="5" customFormat="1" ht="15" customHeight="1" thickTop="1" x14ac:dyDescent="0.2">
      <c r="A17" s="217"/>
      <c r="B17" s="218"/>
      <c r="C17" s="219"/>
      <c r="D17" s="220"/>
      <c r="E17" s="219"/>
      <c r="F17" s="221"/>
      <c r="G17" s="219"/>
      <c r="H17" s="221"/>
      <c r="I17" s="222"/>
      <c r="J17" s="235"/>
      <c r="K17" s="236"/>
      <c r="L17" s="109"/>
      <c r="N17" s="15"/>
      <c r="O17" s="37"/>
      <c r="P17" s="37"/>
      <c r="Q17" s="37"/>
      <c r="R17" s="37"/>
      <c r="S17" s="37"/>
      <c r="T17" s="37"/>
      <c r="U17" s="37"/>
    </row>
    <row r="18" spans="1:21" s="5" customFormat="1" ht="18" customHeight="1" x14ac:dyDescent="0.2">
      <c r="A18" s="223">
        <v>1010</v>
      </c>
      <c r="B18" s="224">
        <v>56</v>
      </c>
      <c r="C18" s="225">
        <f>B18*$I$16</f>
        <v>0</v>
      </c>
      <c r="D18" s="224">
        <v>5.5</v>
      </c>
      <c r="E18" s="225">
        <f>D18*$I$16</f>
        <v>0</v>
      </c>
      <c r="F18" s="224">
        <v>5.5</v>
      </c>
      <c r="G18" s="225">
        <f>F18*$I$16</f>
        <v>0</v>
      </c>
      <c r="H18" s="224"/>
      <c r="I18" s="226"/>
      <c r="J18" s="292">
        <f>C18+E18+G18+I18</f>
        <v>0</v>
      </c>
      <c r="K18" s="293">
        <f>J18*K$13</f>
        <v>0</v>
      </c>
      <c r="L18" s="284">
        <f>SUM(J18:K18)</f>
        <v>0</v>
      </c>
      <c r="N18" s="15"/>
      <c r="O18" s="37"/>
      <c r="P18" s="37"/>
      <c r="Q18" s="37"/>
      <c r="R18" s="37"/>
      <c r="S18" s="37"/>
      <c r="T18" s="37"/>
      <c r="U18" s="37"/>
    </row>
    <row r="19" spans="1:21" s="5" customFormat="1" ht="18" customHeight="1" x14ac:dyDescent="0.2">
      <c r="A19" s="223"/>
      <c r="B19" s="224"/>
      <c r="C19" s="225"/>
      <c r="D19" s="224"/>
      <c r="E19" s="225"/>
      <c r="F19" s="224"/>
      <c r="G19" s="225"/>
      <c r="H19" s="224"/>
      <c r="I19" s="226"/>
      <c r="J19" s="237"/>
      <c r="K19" s="238"/>
      <c r="L19" s="112"/>
      <c r="N19" s="15"/>
      <c r="O19" s="37"/>
      <c r="P19" s="37"/>
      <c r="Q19" s="37"/>
      <c r="R19" s="37"/>
      <c r="S19" s="37"/>
      <c r="T19" s="37"/>
      <c r="U19" s="37"/>
    </row>
    <row r="20" spans="1:21" s="5" customFormat="1" ht="18" customHeight="1" x14ac:dyDescent="0.2">
      <c r="A20" s="223">
        <v>1015</v>
      </c>
      <c r="B20" s="224">
        <v>33</v>
      </c>
      <c r="C20" s="225">
        <f>B20*$I$16</f>
        <v>0</v>
      </c>
      <c r="D20" s="224">
        <v>6</v>
      </c>
      <c r="E20" s="225">
        <f>D20*$I$16</f>
        <v>0</v>
      </c>
      <c r="F20" s="224">
        <v>6</v>
      </c>
      <c r="G20" s="225">
        <f>F20*$I$16</f>
        <v>0</v>
      </c>
      <c r="H20" s="224"/>
      <c r="I20" s="226"/>
      <c r="J20" s="292">
        <f>C20+E20+G20+I20</f>
        <v>0</v>
      </c>
      <c r="K20" s="293">
        <f t="shared" ref="K20:K38" si="0">J20*K$13</f>
        <v>0</v>
      </c>
      <c r="L20" s="284">
        <f>SUM(J20:K20)</f>
        <v>0</v>
      </c>
      <c r="N20" s="15"/>
      <c r="O20" s="37"/>
      <c r="P20" s="37"/>
      <c r="Q20" s="37"/>
      <c r="R20" s="37"/>
      <c r="S20" s="37"/>
      <c r="T20" s="37"/>
      <c r="U20" s="37"/>
    </row>
    <row r="21" spans="1:21" s="5" customFormat="1" ht="18" customHeight="1" x14ac:dyDescent="0.2">
      <c r="A21" s="223"/>
      <c r="B21" s="224"/>
      <c r="C21" s="225"/>
      <c r="D21" s="224"/>
      <c r="E21" s="225"/>
      <c r="F21" s="224"/>
      <c r="G21" s="225"/>
      <c r="H21" s="224"/>
      <c r="I21" s="226"/>
      <c r="J21" s="237"/>
      <c r="K21" s="238"/>
      <c r="L21" s="112"/>
      <c r="N21" s="15"/>
      <c r="O21" s="37"/>
      <c r="P21" s="37"/>
      <c r="Q21" s="37"/>
      <c r="R21" s="37"/>
      <c r="S21" s="37"/>
      <c r="T21" s="37"/>
      <c r="U21" s="37"/>
    </row>
    <row r="22" spans="1:21" s="5" customFormat="1" ht="18" customHeight="1" x14ac:dyDescent="0.2">
      <c r="A22" s="223">
        <v>1016</v>
      </c>
      <c r="B22" s="224">
        <v>31</v>
      </c>
      <c r="C22" s="225">
        <f>B22*$I$16</f>
        <v>0</v>
      </c>
      <c r="D22" s="224">
        <v>6</v>
      </c>
      <c r="E22" s="225">
        <f>D22*$I$16</f>
        <v>0</v>
      </c>
      <c r="F22" s="224">
        <v>5.5</v>
      </c>
      <c r="G22" s="225">
        <f>F22*$I$16</f>
        <v>0</v>
      </c>
      <c r="H22" s="224"/>
      <c r="I22" s="226"/>
      <c r="J22" s="292">
        <f t="shared" ref="J22:J23" si="1">C22+E22+G22+I22</f>
        <v>0</v>
      </c>
      <c r="K22" s="293">
        <f t="shared" si="0"/>
        <v>0</v>
      </c>
      <c r="L22" s="284">
        <f>SUM(J22:K22)</f>
        <v>0</v>
      </c>
      <c r="N22" s="15"/>
      <c r="O22" s="37"/>
      <c r="P22" s="37"/>
      <c r="Q22" s="37"/>
      <c r="R22" s="37"/>
      <c r="S22" s="37"/>
      <c r="T22" s="37"/>
      <c r="U22" s="37"/>
    </row>
    <row r="23" spans="1:21" s="5" customFormat="1" ht="18" customHeight="1" x14ac:dyDescent="0.2">
      <c r="A23" s="223" t="s">
        <v>41</v>
      </c>
      <c r="B23" s="224">
        <v>31</v>
      </c>
      <c r="C23" s="225">
        <f>B23*$I$16</f>
        <v>0</v>
      </c>
      <c r="D23" s="224">
        <v>6</v>
      </c>
      <c r="E23" s="225">
        <f>D23*$I$16</f>
        <v>0</v>
      </c>
      <c r="F23" s="224">
        <v>5.5</v>
      </c>
      <c r="G23" s="225">
        <f>F23*$I$16</f>
        <v>0</v>
      </c>
      <c r="H23" s="224">
        <v>6</v>
      </c>
      <c r="I23" s="226">
        <f>H23*$I$16</f>
        <v>0</v>
      </c>
      <c r="J23" s="292">
        <f t="shared" si="1"/>
        <v>0</v>
      </c>
      <c r="K23" s="293">
        <f t="shared" si="0"/>
        <v>0</v>
      </c>
      <c r="L23" s="284">
        <f>SUM(J23:K23)</f>
        <v>0</v>
      </c>
      <c r="N23" s="15"/>
      <c r="O23" s="37"/>
      <c r="P23" s="37"/>
      <c r="Q23" s="37"/>
      <c r="R23" s="37"/>
      <c r="S23" s="37"/>
      <c r="T23" s="37"/>
      <c r="U23" s="37"/>
    </row>
    <row r="24" spans="1:21" s="5" customFormat="1" ht="18" customHeight="1" x14ac:dyDescent="0.2">
      <c r="A24" s="223"/>
      <c r="B24" s="224"/>
      <c r="C24" s="225"/>
      <c r="D24" s="224"/>
      <c r="E24" s="227"/>
      <c r="F24" s="224"/>
      <c r="G24" s="225"/>
      <c r="H24" s="294"/>
      <c r="I24" s="278" t="s">
        <v>81</v>
      </c>
      <c r="J24" s="239"/>
      <c r="K24" s="238"/>
      <c r="L24" s="116"/>
      <c r="N24" s="15"/>
      <c r="O24" s="37"/>
      <c r="P24" s="37"/>
      <c r="Q24" s="37"/>
      <c r="R24" s="37"/>
      <c r="S24" s="37"/>
      <c r="T24" s="37"/>
      <c r="U24" s="37"/>
    </row>
    <row r="25" spans="1:21" s="5" customFormat="1" ht="18" customHeight="1" x14ac:dyDescent="0.2">
      <c r="A25" s="223"/>
      <c r="B25" s="224"/>
      <c r="C25" s="225"/>
      <c r="D25" s="224"/>
      <c r="E25" s="225"/>
      <c r="F25" s="224"/>
      <c r="G25" s="225"/>
      <c r="H25" s="228"/>
      <c r="I25" s="229"/>
      <c r="J25" s="239"/>
      <c r="K25" s="238"/>
      <c r="L25" s="116"/>
      <c r="N25" s="15"/>
      <c r="O25" s="37"/>
      <c r="P25" s="37"/>
      <c r="Q25" s="37"/>
      <c r="R25" s="37"/>
      <c r="S25" s="37"/>
      <c r="T25" s="37"/>
      <c r="U25" s="37"/>
    </row>
    <row r="26" spans="1:21" s="5" customFormat="1" ht="18" customHeight="1" x14ac:dyDescent="0.2">
      <c r="A26" s="223">
        <v>1020</v>
      </c>
      <c r="B26" s="224">
        <v>37.5</v>
      </c>
      <c r="C26" s="225">
        <f>B26*$I$16</f>
        <v>0</v>
      </c>
      <c r="D26" s="224">
        <v>6</v>
      </c>
      <c r="E26" s="225">
        <f>D26*$I$16</f>
        <v>0</v>
      </c>
      <c r="F26" s="224">
        <v>10</v>
      </c>
      <c r="G26" s="225">
        <f>F26*$I$16</f>
        <v>0</v>
      </c>
      <c r="H26" s="224"/>
      <c r="I26" s="226"/>
      <c r="J26" s="292">
        <f>C26+E26+G26+I26</f>
        <v>0</v>
      </c>
      <c r="K26" s="293">
        <f t="shared" si="0"/>
        <v>0</v>
      </c>
      <c r="L26" s="284">
        <f>SUM(J26:K26)</f>
        <v>0</v>
      </c>
      <c r="N26" s="15"/>
      <c r="O26" s="37"/>
      <c r="P26" s="37"/>
      <c r="Q26" s="37"/>
      <c r="R26" s="37"/>
      <c r="S26" s="37"/>
      <c r="T26" s="37"/>
      <c r="U26" s="37"/>
    </row>
    <row r="27" spans="1:21" s="5" customFormat="1" ht="18" customHeight="1" x14ac:dyDescent="0.2">
      <c r="A27" s="223"/>
      <c r="B27" s="224"/>
      <c r="C27" s="225"/>
      <c r="D27" s="224"/>
      <c r="E27" s="225"/>
      <c r="F27" s="224"/>
      <c r="G27" s="225"/>
      <c r="H27" s="224"/>
      <c r="I27" s="226"/>
      <c r="J27" s="237"/>
      <c r="K27" s="238"/>
      <c r="L27" s="112"/>
      <c r="N27" s="15"/>
      <c r="O27" s="37"/>
      <c r="P27" s="37"/>
      <c r="Q27" s="37"/>
      <c r="R27" s="37"/>
      <c r="S27" s="37"/>
      <c r="T27" s="37"/>
      <c r="U27" s="37"/>
    </row>
    <row r="28" spans="1:21" s="5" customFormat="1" ht="18" customHeight="1" x14ac:dyDescent="0.2">
      <c r="A28" s="223">
        <v>1026</v>
      </c>
      <c r="B28" s="224">
        <v>58.5</v>
      </c>
      <c r="C28" s="225">
        <f>B28*$I$16</f>
        <v>0</v>
      </c>
      <c r="D28" s="224">
        <v>5.5</v>
      </c>
      <c r="E28" s="225">
        <f>D28*$I$16</f>
        <v>0</v>
      </c>
      <c r="F28" s="224">
        <v>5.5</v>
      </c>
      <c r="G28" s="225">
        <f>F28*$I$16</f>
        <v>0</v>
      </c>
      <c r="H28" s="224"/>
      <c r="I28" s="226"/>
      <c r="J28" s="292">
        <f>C28+E28+G28+I28</f>
        <v>0</v>
      </c>
      <c r="K28" s="293">
        <f t="shared" si="0"/>
        <v>0</v>
      </c>
      <c r="L28" s="284">
        <f>SUM(J28:K28)</f>
        <v>0</v>
      </c>
      <c r="N28" s="15"/>
      <c r="O28" s="37"/>
      <c r="P28" s="37"/>
      <c r="Q28" s="37"/>
      <c r="R28" s="37"/>
      <c r="S28" s="37"/>
      <c r="T28" s="37"/>
      <c r="U28" s="37"/>
    </row>
    <row r="29" spans="1:21" s="5" customFormat="1" ht="18" customHeight="1" x14ac:dyDescent="0.2">
      <c r="A29" s="223"/>
      <c r="B29" s="224"/>
      <c r="C29" s="225"/>
      <c r="D29" s="224"/>
      <c r="E29" s="225"/>
      <c r="F29" s="224"/>
      <c r="G29" s="225"/>
      <c r="H29" s="224"/>
      <c r="I29" s="226"/>
      <c r="J29" s="237"/>
      <c r="K29" s="238"/>
      <c r="L29" s="112"/>
      <c r="N29" s="15"/>
      <c r="O29" s="37"/>
      <c r="P29" s="37"/>
      <c r="Q29" s="37"/>
      <c r="R29" s="37"/>
      <c r="S29" s="37"/>
      <c r="T29" s="37"/>
      <c r="U29" s="37"/>
    </row>
    <row r="30" spans="1:21" s="5" customFormat="1" ht="18" customHeight="1" x14ac:dyDescent="0.2">
      <c r="A30" s="223">
        <v>1030</v>
      </c>
      <c r="B30" s="224">
        <v>52</v>
      </c>
      <c r="C30" s="225">
        <f>B30*$I$16</f>
        <v>0</v>
      </c>
      <c r="D30" s="224">
        <v>7</v>
      </c>
      <c r="E30" s="225">
        <f>D30*$I$16</f>
        <v>0</v>
      </c>
      <c r="F30" s="224">
        <v>6</v>
      </c>
      <c r="G30" s="225">
        <f>F30*$I$16</f>
        <v>0</v>
      </c>
      <c r="H30" s="224"/>
      <c r="I30" s="226"/>
      <c r="J30" s="292">
        <f>C30+E30+G30+I30</f>
        <v>0</v>
      </c>
      <c r="K30" s="293">
        <f t="shared" si="0"/>
        <v>0</v>
      </c>
      <c r="L30" s="284">
        <f>SUM(J30:K30)</f>
        <v>0</v>
      </c>
      <c r="N30" s="15"/>
      <c r="O30" s="37"/>
      <c r="P30" s="37"/>
      <c r="Q30" s="37"/>
      <c r="R30" s="37"/>
      <c r="S30" s="37"/>
      <c r="T30" s="37"/>
      <c r="U30" s="37"/>
    </row>
    <row r="31" spans="1:21" s="5" customFormat="1" ht="18" customHeight="1" x14ac:dyDescent="0.2">
      <c r="A31" s="223"/>
      <c r="B31" s="224"/>
      <c r="C31" s="225"/>
      <c r="D31" s="224"/>
      <c r="E31" s="225"/>
      <c r="F31" s="224"/>
      <c r="G31" s="225"/>
      <c r="H31" s="224"/>
      <c r="I31" s="226"/>
      <c r="J31" s="237"/>
      <c r="K31" s="238"/>
      <c r="L31" s="112"/>
      <c r="N31" s="15"/>
      <c r="O31" s="37"/>
      <c r="P31" s="37"/>
      <c r="Q31" s="37"/>
      <c r="R31" s="37"/>
      <c r="S31" s="37"/>
      <c r="T31" s="37"/>
      <c r="U31" s="37"/>
    </row>
    <row r="32" spans="1:21" s="5" customFormat="1" ht="18" customHeight="1" x14ac:dyDescent="0.2">
      <c r="A32" s="223">
        <v>1035</v>
      </c>
      <c r="B32" s="224">
        <v>48</v>
      </c>
      <c r="C32" s="225">
        <f>B32*$I$16</f>
        <v>0</v>
      </c>
      <c r="D32" s="224">
        <v>6</v>
      </c>
      <c r="E32" s="225">
        <f>D32*$I$16</f>
        <v>0</v>
      </c>
      <c r="F32" s="224">
        <v>6</v>
      </c>
      <c r="G32" s="225">
        <f>F32*$I$16</f>
        <v>0</v>
      </c>
      <c r="H32" s="224"/>
      <c r="I32" s="226"/>
      <c r="J32" s="292">
        <f>C32+E32+G32+I32</f>
        <v>0</v>
      </c>
      <c r="K32" s="293">
        <f t="shared" si="0"/>
        <v>0</v>
      </c>
      <c r="L32" s="284">
        <f>SUM(J32:K32)</f>
        <v>0</v>
      </c>
      <c r="N32" s="15"/>
      <c r="O32" s="37"/>
      <c r="P32" s="37"/>
      <c r="Q32" s="37"/>
      <c r="R32" s="37"/>
      <c r="S32" s="37"/>
      <c r="T32" s="37"/>
      <c r="U32" s="37"/>
    </row>
    <row r="33" spans="1:21" s="5" customFormat="1" ht="18" customHeight="1" x14ac:dyDescent="0.2">
      <c r="A33" s="223"/>
      <c r="B33" s="224"/>
      <c r="C33" s="225"/>
      <c r="D33" s="224"/>
      <c r="E33" s="225"/>
      <c r="F33" s="224"/>
      <c r="G33" s="225"/>
      <c r="H33" s="224"/>
      <c r="I33" s="226"/>
      <c r="J33" s="237"/>
      <c r="K33" s="238"/>
      <c r="L33" s="112"/>
      <c r="N33" s="15"/>
      <c r="O33" s="37"/>
      <c r="P33" s="37"/>
      <c r="Q33" s="37"/>
      <c r="R33" s="37"/>
      <c r="S33" s="37"/>
      <c r="T33" s="37"/>
      <c r="U33" s="37"/>
    </row>
    <row r="34" spans="1:21" s="5" customFormat="1" ht="18" customHeight="1" x14ac:dyDescent="0.2">
      <c r="A34" s="223">
        <v>1046</v>
      </c>
      <c r="B34" s="224">
        <v>52</v>
      </c>
      <c r="C34" s="225">
        <f>B34*$I$16</f>
        <v>0</v>
      </c>
      <c r="D34" s="224">
        <v>6</v>
      </c>
      <c r="E34" s="225">
        <f>D34*$I$16</f>
        <v>0</v>
      </c>
      <c r="F34" s="224">
        <v>6.5</v>
      </c>
      <c r="G34" s="225">
        <f>F34*$I$16</f>
        <v>0</v>
      </c>
      <c r="H34" s="224"/>
      <c r="I34" s="226"/>
      <c r="J34" s="292">
        <f>C34+E34+G34+I34</f>
        <v>0</v>
      </c>
      <c r="K34" s="293">
        <f t="shared" si="0"/>
        <v>0</v>
      </c>
      <c r="L34" s="284">
        <f>SUM(J34:K34)</f>
        <v>0</v>
      </c>
      <c r="N34" s="15"/>
      <c r="O34" s="37"/>
      <c r="P34" s="37"/>
      <c r="Q34" s="37"/>
      <c r="R34" s="37"/>
      <c r="S34" s="37"/>
      <c r="T34" s="37"/>
      <c r="U34" s="37"/>
    </row>
    <row r="35" spans="1:21" s="5" customFormat="1" ht="18" customHeight="1" x14ac:dyDescent="0.2">
      <c r="A35" s="223"/>
      <c r="B35" s="224"/>
      <c r="C35" s="225"/>
      <c r="D35" s="224"/>
      <c r="E35" s="225"/>
      <c r="F35" s="224"/>
      <c r="G35" s="225"/>
      <c r="H35" s="224"/>
      <c r="I35" s="226"/>
      <c r="J35" s="237"/>
      <c r="K35" s="238"/>
      <c r="L35" s="112"/>
      <c r="N35" s="15"/>
      <c r="O35" s="37"/>
      <c r="P35" s="37"/>
      <c r="Q35" s="37"/>
      <c r="R35" s="37"/>
      <c r="S35" s="37"/>
      <c r="T35" s="37"/>
      <c r="U35" s="37"/>
    </row>
    <row r="36" spans="1:21" s="5" customFormat="1" ht="18" customHeight="1" x14ac:dyDescent="0.2">
      <c r="A36" s="223">
        <v>1050</v>
      </c>
      <c r="B36" s="224">
        <v>45.5</v>
      </c>
      <c r="C36" s="225">
        <f>B36*$I$16</f>
        <v>0</v>
      </c>
      <c r="D36" s="224">
        <v>6</v>
      </c>
      <c r="E36" s="225">
        <f>D36*$I$16</f>
        <v>0</v>
      </c>
      <c r="F36" s="224">
        <v>8</v>
      </c>
      <c r="G36" s="225">
        <f>F36*$I$16</f>
        <v>0</v>
      </c>
      <c r="H36" s="224"/>
      <c r="I36" s="226"/>
      <c r="J36" s="292">
        <f>C36+E36+G36+I36</f>
        <v>0</v>
      </c>
      <c r="K36" s="293">
        <f t="shared" si="0"/>
        <v>0</v>
      </c>
      <c r="L36" s="284">
        <f>SUM(J36:K36)</f>
        <v>0</v>
      </c>
      <c r="N36" s="15"/>
      <c r="O36" s="37"/>
      <c r="P36" s="37"/>
      <c r="Q36" s="37"/>
      <c r="R36" s="37"/>
      <c r="S36" s="37"/>
      <c r="T36" s="37"/>
      <c r="U36" s="37"/>
    </row>
    <row r="37" spans="1:21" s="5" customFormat="1" ht="18" customHeight="1" x14ac:dyDescent="0.2">
      <c r="A37" s="223"/>
      <c r="B37" s="224"/>
      <c r="C37" s="225"/>
      <c r="D37" s="224"/>
      <c r="E37" s="225"/>
      <c r="F37" s="224"/>
      <c r="G37" s="225"/>
      <c r="H37" s="224"/>
      <c r="I37" s="226"/>
      <c r="J37" s="237"/>
      <c r="K37" s="238"/>
      <c r="L37" s="112"/>
      <c r="N37" s="15"/>
      <c r="O37" s="37"/>
      <c r="P37" s="37"/>
      <c r="Q37" s="37"/>
      <c r="R37" s="37"/>
      <c r="S37" s="37"/>
      <c r="T37" s="37"/>
      <c r="U37" s="37"/>
    </row>
    <row r="38" spans="1:21" s="5" customFormat="1" ht="18" customHeight="1" x14ac:dyDescent="0.2">
      <c r="A38" s="223">
        <v>1086</v>
      </c>
      <c r="B38" s="224">
        <v>49.5</v>
      </c>
      <c r="C38" s="225">
        <f>B38*$I$16</f>
        <v>0</v>
      </c>
      <c r="D38" s="224">
        <v>6</v>
      </c>
      <c r="E38" s="225">
        <f>D38*$I$16</f>
        <v>0</v>
      </c>
      <c r="F38" s="224">
        <v>12</v>
      </c>
      <c r="G38" s="225">
        <f>F38*$I$16</f>
        <v>0</v>
      </c>
      <c r="H38" s="224">
        <v>6</v>
      </c>
      <c r="I38" s="226">
        <f>H38*$I$16</f>
        <v>0</v>
      </c>
      <c r="J38" s="292">
        <f>C38+E38+G38+I38</f>
        <v>0</v>
      </c>
      <c r="K38" s="293">
        <f t="shared" si="0"/>
        <v>0</v>
      </c>
      <c r="L38" s="284">
        <f>SUM(J38:K38)</f>
        <v>0</v>
      </c>
      <c r="N38" s="15"/>
      <c r="O38" s="37"/>
      <c r="P38" s="37"/>
      <c r="Q38" s="37"/>
      <c r="R38" s="37"/>
      <c r="S38" s="37"/>
      <c r="T38" s="37"/>
      <c r="U38" s="37"/>
    </row>
    <row r="39" spans="1:21" s="5" customFormat="1" ht="15" customHeight="1" x14ac:dyDescent="0.2">
      <c r="A39" s="223"/>
      <c r="B39" s="224"/>
      <c r="C39" s="225"/>
      <c r="D39" s="224"/>
      <c r="E39" s="225"/>
      <c r="F39" s="224"/>
      <c r="G39" s="225"/>
      <c r="H39" s="294"/>
      <c r="I39" s="278" t="s">
        <v>80</v>
      </c>
      <c r="J39" s="239"/>
      <c r="K39" s="240"/>
      <c r="L39" s="116"/>
      <c r="N39" s="15"/>
      <c r="O39" s="37"/>
      <c r="P39" s="37"/>
      <c r="Q39" s="37"/>
      <c r="R39" s="37"/>
      <c r="S39" s="37"/>
      <c r="T39" s="37"/>
      <c r="U39" s="37"/>
    </row>
    <row r="40" spans="1:21" s="5" customFormat="1" ht="15" customHeight="1" x14ac:dyDescent="0.2">
      <c r="A40" s="223"/>
      <c r="B40" s="224"/>
      <c r="C40" s="225"/>
      <c r="D40" s="224"/>
      <c r="E40" s="225"/>
      <c r="F40" s="224"/>
      <c r="G40" s="225"/>
      <c r="H40" s="228"/>
      <c r="I40" s="229"/>
      <c r="J40" s="239"/>
      <c r="K40" s="240"/>
      <c r="L40" s="116"/>
      <c r="N40" s="15"/>
      <c r="O40" s="37"/>
      <c r="P40" s="37"/>
      <c r="Q40" s="37"/>
      <c r="R40" s="37"/>
      <c r="S40" s="37"/>
      <c r="T40" s="37"/>
      <c r="U40" s="37"/>
    </row>
    <row r="41" spans="1:21" s="5" customFormat="1" ht="15" customHeight="1" x14ac:dyDescent="0.2">
      <c r="A41" s="223"/>
      <c r="B41" s="224"/>
      <c r="C41" s="225"/>
      <c r="D41" s="224"/>
      <c r="E41" s="225"/>
      <c r="F41" s="224"/>
      <c r="G41" s="225"/>
      <c r="H41" s="228"/>
      <c r="I41" s="229"/>
      <c r="J41" s="239"/>
      <c r="K41" s="240"/>
      <c r="L41" s="116"/>
      <c r="N41" s="15"/>
      <c r="O41" s="37"/>
      <c r="P41" s="37"/>
      <c r="Q41" s="37"/>
      <c r="R41" s="37"/>
      <c r="S41" s="37"/>
      <c r="T41" s="37"/>
      <c r="U41" s="37"/>
    </row>
    <row r="42" spans="1:21" s="5" customFormat="1" ht="15" customHeight="1" x14ac:dyDescent="0.2">
      <c r="A42" s="223"/>
      <c r="B42" s="224"/>
      <c r="C42" s="225"/>
      <c r="D42" s="224"/>
      <c r="E42" s="225"/>
      <c r="F42" s="224"/>
      <c r="G42" s="225"/>
      <c r="H42" s="228"/>
      <c r="I42" s="229"/>
      <c r="J42" s="239"/>
      <c r="K42" s="240"/>
      <c r="L42" s="116"/>
      <c r="N42" s="15"/>
      <c r="O42" s="37"/>
      <c r="P42" s="37"/>
      <c r="Q42" s="37"/>
      <c r="R42" s="37"/>
      <c r="S42" s="37"/>
      <c r="T42" s="37"/>
      <c r="U42" s="37"/>
    </row>
    <row r="43" spans="1:21" s="5" customFormat="1" ht="15" customHeight="1" x14ac:dyDescent="0.2">
      <c r="A43" s="223"/>
      <c r="B43" s="224"/>
      <c r="C43" s="225"/>
      <c r="D43" s="224"/>
      <c r="E43" s="225"/>
      <c r="F43" s="224"/>
      <c r="G43" s="225"/>
      <c r="H43" s="228"/>
      <c r="I43" s="229"/>
      <c r="J43" s="239"/>
      <c r="K43" s="240"/>
      <c r="L43" s="116"/>
      <c r="N43" s="15"/>
      <c r="O43" s="37"/>
      <c r="P43" s="37"/>
      <c r="Q43" s="37"/>
      <c r="R43" s="37"/>
      <c r="S43" s="37"/>
      <c r="T43" s="37"/>
      <c r="U43" s="37"/>
    </row>
    <row r="44" spans="1:21" s="5" customFormat="1" ht="15" customHeight="1" x14ac:dyDescent="0.2">
      <c r="A44" s="223"/>
      <c r="B44" s="224"/>
      <c r="C44" s="225"/>
      <c r="D44" s="224"/>
      <c r="E44" s="225"/>
      <c r="F44" s="224"/>
      <c r="G44" s="225"/>
      <c r="H44" s="224"/>
      <c r="I44" s="226"/>
      <c r="J44" s="239"/>
      <c r="K44" s="240"/>
      <c r="L44" s="116"/>
      <c r="N44" s="15"/>
      <c r="O44" s="37"/>
      <c r="P44" s="37"/>
      <c r="Q44" s="37"/>
      <c r="R44" s="37"/>
      <c r="S44" s="37"/>
      <c r="T44" s="37"/>
      <c r="U44" s="37"/>
    </row>
    <row r="45" spans="1:21" s="5" customFormat="1" ht="15" customHeight="1" x14ac:dyDescent="0.2">
      <c r="A45" s="223"/>
      <c r="B45" s="224"/>
      <c r="C45" s="225"/>
      <c r="D45" s="224"/>
      <c r="E45" s="225"/>
      <c r="F45" s="224"/>
      <c r="G45" s="225"/>
      <c r="H45" s="224"/>
      <c r="I45" s="226"/>
      <c r="J45" s="239"/>
      <c r="K45" s="240"/>
      <c r="L45" s="116"/>
      <c r="N45" s="15"/>
      <c r="O45" s="37"/>
      <c r="P45" s="37"/>
      <c r="Q45" s="37"/>
      <c r="R45" s="37"/>
      <c r="S45" s="37"/>
      <c r="T45" s="37"/>
      <c r="U45" s="37"/>
    </row>
    <row r="46" spans="1:21" s="5" customFormat="1" ht="15" customHeight="1" x14ac:dyDescent="0.2">
      <c r="A46" s="223"/>
      <c r="B46" s="224"/>
      <c r="C46" s="225"/>
      <c r="D46" s="224"/>
      <c r="E46" s="225"/>
      <c r="F46" s="224"/>
      <c r="G46" s="225"/>
      <c r="H46" s="224"/>
      <c r="I46" s="226"/>
      <c r="J46" s="239"/>
      <c r="K46" s="240"/>
      <c r="L46" s="116"/>
      <c r="N46" s="15"/>
      <c r="O46" s="37"/>
      <c r="P46" s="37"/>
      <c r="Q46" s="37"/>
      <c r="R46" s="37"/>
      <c r="S46" s="37"/>
      <c r="T46" s="37"/>
      <c r="U46" s="37"/>
    </row>
    <row r="47" spans="1:21" s="5" customFormat="1" ht="15" customHeight="1" x14ac:dyDescent="0.2">
      <c r="A47" s="223"/>
      <c r="B47" s="224"/>
      <c r="C47" s="225"/>
      <c r="D47" s="224"/>
      <c r="E47" s="225"/>
      <c r="F47" s="224"/>
      <c r="G47" s="225"/>
      <c r="H47" s="224"/>
      <c r="I47" s="226"/>
      <c r="J47" s="239"/>
      <c r="K47" s="240"/>
      <c r="L47" s="116"/>
      <c r="N47" s="15"/>
      <c r="O47" s="37"/>
      <c r="P47" s="37"/>
      <c r="Q47" s="37"/>
      <c r="R47" s="37"/>
      <c r="S47" s="37"/>
      <c r="T47" s="37"/>
      <c r="U47" s="37"/>
    </row>
    <row r="48" spans="1:21" s="5" customFormat="1" ht="15" customHeight="1" x14ac:dyDescent="0.2">
      <c r="A48" s="223"/>
      <c r="B48" s="224"/>
      <c r="C48" s="225"/>
      <c r="D48" s="224"/>
      <c r="E48" s="225"/>
      <c r="F48" s="224"/>
      <c r="G48" s="225"/>
      <c r="H48" s="224"/>
      <c r="I48" s="226"/>
      <c r="J48" s="239"/>
      <c r="K48" s="240"/>
      <c r="L48" s="116"/>
      <c r="N48" s="15"/>
      <c r="O48" s="37"/>
      <c r="P48" s="37"/>
      <c r="Q48" s="37"/>
      <c r="R48" s="37"/>
      <c r="S48" s="37"/>
      <c r="T48" s="37"/>
      <c r="U48" s="37"/>
    </row>
    <row r="49" spans="1:21" s="5" customFormat="1" ht="15" customHeight="1" x14ac:dyDescent="0.2">
      <c r="A49" s="223"/>
      <c r="B49" s="224"/>
      <c r="C49" s="225"/>
      <c r="D49" s="224"/>
      <c r="E49" s="225"/>
      <c r="F49" s="224"/>
      <c r="G49" s="225"/>
      <c r="H49" s="224"/>
      <c r="I49" s="226"/>
      <c r="J49" s="239"/>
      <c r="K49" s="240"/>
      <c r="L49" s="116"/>
      <c r="N49" s="15"/>
      <c r="O49" s="37"/>
      <c r="P49" s="37"/>
      <c r="Q49" s="37"/>
      <c r="R49" s="37"/>
      <c r="S49" s="37"/>
      <c r="T49" s="37"/>
      <c r="U49" s="37"/>
    </row>
    <row r="50" spans="1:21" s="5" customFormat="1" ht="15" customHeight="1" x14ac:dyDescent="0.2">
      <c r="A50" s="223"/>
      <c r="B50" s="224"/>
      <c r="C50" s="225"/>
      <c r="D50" s="224"/>
      <c r="E50" s="225"/>
      <c r="F50" s="224"/>
      <c r="G50" s="225"/>
      <c r="H50" s="224"/>
      <c r="I50" s="226"/>
      <c r="J50" s="239"/>
      <c r="K50" s="240"/>
      <c r="L50" s="116"/>
      <c r="N50" s="15"/>
      <c r="O50" s="37"/>
      <c r="P50" s="37"/>
      <c r="Q50" s="37"/>
      <c r="R50" s="37"/>
      <c r="S50" s="37"/>
      <c r="T50" s="37"/>
      <c r="U50" s="37"/>
    </row>
    <row r="51" spans="1:21" s="5" customFormat="1" ht="15" customHeight="1" x14ac:dyDescent="0.2">
      <c r="A51" s="223"/>
      <c r="B51" s="224"/>
      <c r="C51" s="225"/>
      <c r="D51" s="224"/>
      <c r="E51" s="225"/>
      <c r="F51" s="224"/>
      <c r="G51" s="225"/>
      <c r="H51" s="224"/>
      <c r="I51" s="226"/>
      <c r="J51" s="239"/>
      <c r="K51" s="240"/>
      <c r="L51" s="116"/>
      <c r="N51" s="15"/>
      <c r="O51" s="37"/>
      <c r="P51" s="37"/>
      <c r="Q51" s="37"/>
      <c r="R51" s="37"/>
      <c r="S51" s="37"/>
      <c r="T51" s="37"/>
      <c r="U51" s="37"/>
    </row>
    <row r="52" spans="1:21" s="5" customFormat="1" ht="15" customHeight="1" x14ac:dyDescent="0.2">
      <c r="A52" s="223"/>
      <c r="B52" s="224"/>
      <c r="C52" s="225"/>
      <c r="D52" s="224"/>
      <c r="E52" s="225"/>
      <c r="F52" s="224"/>
      <c r="G52" s="225"/>
      <c r="H52" s="224"/>
      <c r="I52" s="226"/>
      <c r="J52" s="239"/>
      <c r="K52" s="240"/>
      <c r="L52" s="116"/>
      <c r="N52" s="15"/>
      <c r="O52" s="37"/>
      <c r="P52" s="37"/>
      <c r="Q52" s="37"/>
      <c r="R52" s="37"/>
      <c r="S52" s="37"/>
      <c r="T52" s="37"/>
      <c r="U52" s="37"/>
    </row>
    <row r="53" spans="1:21" s="5" customFormat="1" ht="15" customHeight="1" x14ac:dyDescent="0.2">
      <c r="A53" s="223"/>
      <c r="B53" s="224"/>
      <c r="C53" s="225"/>
      <c r="D53" s="224"/>
      <c r="E53" s="225"/>
      <c r="F53" s="224"/>
      <c r="G53" s="225"/>
      <c r="H53" s="228"/>
      <c r="I53" s="229"/>
      <c r="J53" s="239"/>
      <c r="K53" s="240"/>
      <c r="L53" s="116"/>
      <c r="N53" s="15"/>
      <c r="O53" s="37"/>
      <c r="P53" s="37"/>
      <c r="Q53" s="37"/>
      <c r="R53" s="37"/>
      <c r="S53" s="37"/>
      <c r="T53" s="37"/>
      <c r="U53" s="37"/>
    </row>
    <row r="54" spans="1:21" s="5" customFormat="1" ht="15" customHeight="1" x14ac:dyDescent="0.2">
      <c r="A54" s="223"/>
      <c r="B54" s="224"/>
      <c r="C54" s="225"/>
      <c r="D54" s="224"/>
      <c r="E54" s="225"/>
      <c r="F54" s="224"/>
      <c r="G54" s="225"/>
      <c r="H54" s="228"/>
      <c r="I54" s="229"/>
      <c r="J54" s="239"/>
      <c r="K54" s="240"/>
      <c r="L54" s="116"/>
      <c r="N54" s="15"/>
      <c r="O54" s="37"/>
      <c r="P54" s="37"/>
      <c r="Q54" s="37"/>
      <c r="R54" s="37"/>
      <c r="S54" s="37"/>
      <c r="T54" s="37"/>
      <c r="U54" s="37"/>
    </row>
    <row r="55" spans="1:21" s="5" customFormat="1" ht="15" customHeight="1" x14ac:dyDescent="0.2">
      <c r="A55" s="223"/>
      <c r="B55" s="224"/>
      <c r="C55" s="225"/>
      <c r="D55" s="224"/>
      <c r="E55" s="225"/>
      <c r="F55" s="224"/>
      <c r="G55" s="225"/>
      <c r="H55" s="224"/>
      <c r="I55" s="226"/>
      <c r="J55" s="239"/>
      <c r="K55" s="240"/>
      <c r="L55" s="116"/>
      <c r="N55" s="15"/>
      <c r="O55" s="37"/>
      <c r="P55" s="37"/>
      <c r="Q55" s="37"/>
      <c r="R55" s="37"/>
      <c r="S55" s="37"/>
      <c r="T55" s="37"/>
      <c r="U55" s="37"/>
    </row>
    <row r="56" spans="1:21" s="5" customFormat="1" ht="15" customHeight="1" x14ac:dyDescent="0.2">
      <c r="A56" s="223"/>
      <c r="B56" s="224"/>
      <c r="C56" s="225"/>
      <c r="D56" s="224"/>
      <c r="E56" s="225"/>
      <c r="F56" s="224"/>
      <c r="G56" s="225"/>
      <c r="H56" s="224"/>
      <c r="I56" s="226"/>
      <c r="J56" s="239"/>
      <c r="K56" s="240"/>
      <c r="L56" s="116"/>
      <c r="N56" s="15"/>
      <c r="O56" s="37"/>
      <c r="P56" s="37"/>
      <c r="Q56" s="37"/>
      <c r="R56" s="37"/>
      <c r="S56" s="37"/>
      <c r="T56" s="37"/>
      <c r="U56" s="37"/>
    </row>
    <row r="57" spans="1:21" s="5" customFormat="1" ht="15" customHeight="1" x14ac:dyDescent="0.2">
      <c r="A57" s="223"/>
      <c r="B57" s="224"/>
      <c r="C57" s="225"/>
      <c r="D57" s="224"/>
      <c r="E57" s="225"/>
      <c r="F57" s="224"/>
      <c r="G57" s="225"/>
      <c r="H57" s="224"/>
      <c r="I57" s="226"/>
      <c r="J57" s="239"/>
      <c r="K57" s="240"/>
      <c r="L57" s="116"/>
      <c r="N57" s="15"/>
      <c r="O57" s="37"/>
      <c r="P57" s="37"/>
      <c r="Q57" s="37"/>
      <c r="R57" s="37"/>
      <c r="S57" s="37"/>
      <c r="T57" s="37"/>
      <c r="U57" s="37"/>
    </row>
    <row r="58" spans="1:21" ht="15.75" thickBot="1" x14ac:dyDescent="0.25">
      <c r="A58" s="230"/>
      <c r="B58" s="231"/>
      <c r="C58" s="231"/>
      <c r="D58" s="232"/>
      <c r="E58" s="231"/>
      <c r="F58" s="233"/>
      <c r="G58" s="231"/>
      <c r="H58" s="233"/>
      <c r="I58" s="234"/>
      <c r="J58" s="241"/>
      <c r="K58" s="242"/>
      <c r="L58" s="161"/>
    </row>
    <row r="59" spans="1:21" s="5" customFormat="1" ht="21.95" customHeight="1" thickTop="1" thickBot="1" x14ac:dyDescent="0.25">
      <c r="A59" s="138" t="s">
        <v>22</v>
      </c>
      <c r="B59" s="358" t="s">
        <v>82</v>
      </c>
      <c r="C59" s="359"/>
      <c r="D59" s="359"/>
      <c r="E59" s="359"/>
      <c r="F59" s="359"/>
      <c r="G59" s="359"/>
      <c r="H59" s="359"/>
      <c r="I59" s="359"/>
      <c r="J59" s="359"/>
      <c r="K59" s="360"/>
      <c r="L59" s="285">
        <f>'100 Series'!J53</f>
        <v>0</v>
      </c>
      <c r="M59" s="15"/>
      <c r="N59" s="15"/>
      <c r="O59" s="15"/>
      <c r="P59" s="15"/>
      <c r="Q59" s="15"/>
      <c r="R59" s="37"/>
      <c r="S59" s="15"/>
    </row>
    <row r="60" spans="1:21" s="5" customFormat="1" ht="15" customHeight="1" thickTop="1" x14ac:dyDescent="0.2">
      <c r="A60" s="335"/>
      <c r="B60" s="336"/>
      <c r="C60" s="336"/>
      <c r="D60" s="336"/>
      <c r="E60" s="336"/>
      <c r="F60" s="336"/>
      <c r="G60" s="336"/>
      <c r="H60" s="336"/>
      <c r="I60" s="336"/>
      <c r="J60" s="336"/>
      <c r="K60" s="336"/>
      <c r="L60" s="337"/>
      <c r="M60" s="15"/>
      <c r="N60" s="15"/>
      <c r="O60" s="15"/>
      <c r="P60" s="15"/>
      <c r="Q60" s="15"/>
      <c r="R60" s="15"/>
      <c r="S60" s="15"/>
    </row>
    <row r="61" spans="1:21" s="5" customFormat="1" ht="20.100000000000001" customHeight="1" x14ac:dyDescent="0.2">
      <c r="A61" s="320" t="s">
        <v>40</v>
      </c>
      <c r="B61" s="321"/>
      <c r="C61" s="321"/>
      <c r="D61" s="321"/>
      <c r="E61" s="321"/>
      <c r="F61" s="321"/>
      <c r="G61" s="321"/>
      <c r="H61" s="321"/>
      <c r="I61" s="321"/>
      <c r="J61" s="321"/>
      <c r="K61" s="321"/>
      <c r="L61" s="322"/>
      <c r="M61" s="44"/>
      <c r="N61" s="15"/>
      <c r="O61" s="15"/>
      <c r="P61" s="15"/>
      <c r="Q61" s="15"/>
      <c r="R61" s="15"/>
      <c r="S61" s="15"/>
    </row>
    <row r="62" spans="1:21" s="5" customFormat="1" ht="15" customHeight="1" x14ac:dyDescent="0.2">
      <c r="A62" s="361"/>
      <c r="B62" s="362"/>
      <c r="C62" s="362"/>
      <c r="D62" s="362"/>
      <c r="E62" s="362"/>
      <c r="F62" s="362"/>
      <c r="G62" s="362"/>
      <c r="H62" s="362"/>
      <c r="I62" s="362"/>
      <c r="J62" s="362"/>
      <c r="K62" s="362"/>
      <c r="L62" s="363"/>
      <c r="M62" s="15"/>
      <c r="N62" s="15"/>
      <c r="O62" s="15"/>
      <c r="P62" s="15"/>
      <c r="Q62" s="15"/>
      <c r="R62" s="15"/>
      <c r="S62" s="15"/>
    </row>
    <row r="63" spans="1:21" s="5" customFormat="1" ht="18" customHeight="1" x14ac:dyDescent="0.2">
      <c r="A63" s="317" t="s">
        <v>87</v>
      </c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9"/>
      <c r="O63" s="12"/>
      <c r="P63" s="12"/>
      <c r="Q63" s="12"/>
      <c r="R63" s="12"/>
      <c r="S63" s="12"/>
    </row>
    <row r="64" spans="1:21" s="5" customFormat="1" ht="18" customHeight="1" x14ac:dyDescent="0.2">
      <c r="A64" s="317" t="s">
        <v>88</v>
      </c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19"/>
    </row>
    <row r="65" spans="1:19" s="5" customFormat="1" ht="18" customHeight="1" x14ac:dyDescent="0.2">
      <c r="A65" s="317" t="s">
        <v>90</v>
      </c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19"/>
      <c r="M65" s="84"/>
      <c r="N65" s="67"/>
      <c r="O65" s="67"/>
      <c r="P65" s="67"/>
    </row>
    <row r="66" spans="1:19" s="5" customFormat="1" ht="18" customHeight="1" x14ac:dyDescent="0.2">
      <c r="A66" s="338" t="s">
        <v>91</v>
      </c>
      <c r="B66" s="339"/>
      <c r="C66" s="339"/>
      <c r="D66" s="339"/>
      <c r="E66" s="339"/>
      <c r="F66" s="339"/>
      <c r="G66" s="339"/>
      <c r="H66" s="339"/>
      <c r="I66" s="339"/>
      <c r="J66" s="339"/>
      <c r="K66" s="339"/>
      <c r="L66" s="340"/>
    </row>
    <row r="67" spans="1:19" s="5" customFormat="1" ht="18" customHeight="1" x14ac:dyDescent="0.2">
      <c r="A67" s="338" t="s">
        <v>92</v>
      </c>
      <c r="B67" s="339"/>
      <c r="C67" s="339"/>
      <c r="D67" s="339"/>
      <c r="E67" s="339"/>
      <c r="F67" s="339"/>
      <c r="G67" s="339"/>
      <c r="H67" s="339"/>
      <c r="I67" s="339"/>
      <c r="J67" s="339"/>
      <c r="K67" s="339"/>
      <c r="L67" s="340"/>
      <c r="O67" s="67"/>
      <c r="P67" s="67"/>
      <c r="Q67" s="67"/>
      <c r="R67" s="67"/>
      <c r="S67" s="67"/>
    </row>
    <row r="68" spans="1:19" s="5" customFormat="1" ht="18" customHeight="1" x14ac:dyDescent="0.2">
      <c r="A68" s="317" t="s">
        <v>93</v>
      </c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9"/>
    </row>
    <row r="69" spans="1:19" s="5" customFormat="1" ht="18" customHeight="1" x14ac:dyDescent="0.2">
      <c r="A69" s="317" t="s">
        <v>94</v>
      </c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19"/>
    </row>
    <row r="70" spans="1:19" s="5" customFormat="1" ht="18" customHeight="1" x14ac:dyDescent="0.2">
      <c r="A70" s="317" t="s">
        <v>95</v>
      </c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9"/>
    </row>
    <row r="71" spans="1:19" s="5" customFormat="1" ht="18" customHeight="1" x14ac:dyDescent="0.2">
      <c r="A71" s="338" t="s">
        <v>96</v>
      </c>
      <c r="B71" s="339"/>
      <c r="C71" s="339"/>
      <c r="D71" s="339"/>
      <c r="E71" s="339"/>
      <c r="F71" s="339"/>
      <c r="G71" s="339"/>
      <c r="H71" s="339"/>
      <c r="I71" s="339"/>
      <c r="J71" s="339"/>
      <c r="K71" s="339"/>
      <c r="L71" s="340"/>
    </row>
    <row r="72" spans="1:19" s="5" customFormat="1" ht="15" customHeight="1" x14ac:dyDescent="0.2">
      <c r="A72" s="121"/>
      <c r="B72" s="15"/>
      <c r="C72" s="15"/>
      <c r="D72" s="15"/>
      <c r="E72" s="15"/>
      <c r="F72" s="15"/>
      <c r="G72" s="15"/>
      <c r="H72" s="45"/>
      <c r="I72" s="45"/>
      <c r="J72" s="45"/>
      <c r="L72" s="122"/>
      <c r="M72" s="15"/>
      <c r="N72" s="15"/>
      <c r="O72" s="15"/>
      <c r="P72" s="15"/>
      <c r="Q72" s="15"/>
      <c r="R72" s="15"/>
      <c r="S72" s="15"/>
    </row>
    <row r="73" spans="1:19" s="5" customFormat="1" ht="15" customHeight="1" x14ac:dyDescent="0.2">
      <c r="A73" s="121"/>
      <c r="B73" s="15"/>
      <c r="C73" s="15"/>
      <c r="D73" s="15"/>
      <c r="E73" s="15"/>
      <c r="F73" s="15"/>
      <c r="G73" s="15"/>
      <c r="H73" s="15"/>
      <c r="I73" s="15"/>
      <c r="J73" s="15"/>
      <c r="L73" s="122"/>
      <c r="M73" s="15"/>
      <c r="N73" s="15"/>
      <c r="O73" s="15"/>
      <c r="P73" s="15"/>
      <c r="Q73" s="15"/>
      <c r="R73" s="15"/>
      <c r="S73" s="15"/>
    </row>
    <row r="74" spans="1:19" s="5" customFormat="1" ht="15" customHeight="1" x14ac:dyDescent="0.2">
      <c r="A74" s="121"/>
      <c r="B74" s="15"/>
      <c r="C74" s="15"/>
      <c r="D74" s="15"/>
      <c r="E74" s="15"/>
      <c r="F74" s="15"/>
      <c r="G74" s="81"/>
      <c r="H74" s="343" t="s">
        <v>12</v>
      </c>
      <c r="I74" s="343"/>
      <c r="J74" s="343"/>
      <c r="K74" s="81"/>
      <c r="L74" s="179"/>
      <c r="M74" s="15"/>
      <c r="N74" s="15"/>
      <c r="O74" s="15"/>
      <c r="P74" s="15"/>
      <c r="Q74" s="15"/>
      <c r="R74" s="15"/>
      <c r="S74" s="15"/>
    </row>
    <row r="75" spans="1:19" s="5" customFormat="1" ht="15" customHeight="1" x14ac:dyDescent="0.2">
      <c r="A75" s="121"/>
      <c r="B75" s="15"/>
      <c r="C75" s="15"/>
      <c r="D75" s="15"/>
      <c r="E75" s="15"/>
      <c r="F75" s="15"/>
      <c r="G75" s="15"/>
      <c r="H75" s="15"/>
      <c r="I75" s="15"/>
      <c r="J75" s="45"/>
      <c r="K75" s="45"/>
      <c r="L75" s="124"/>
      <c r="M75" s="15"/>
      <c r="N75" s="15"/>
      <c r="O75" s="15"/>
      <c r="P75" s="15"/>
      <c r="Q75" s="15"/>
      <c r="R75" s="15"/>
      <c r="S75" s="15"/>
    </row>
    <row r="76" spans="1:19" s="5" customFormat="1" ht="15" customHeight="1" x14ac:dyDescent="0.2">
      <c r="A76" s="121"/>
      <c r="B76" s="15"/>
      <c r="C76" s="15"/>
      <c r="D76" s="15"/>
      <c r="E76" s="15"/>
      <c r="F76" s="15"/>
      <c r="G76" s="15"/>
      <c r="H76" s="15"/>
      <c r="I76" s="15"/>
      <c r="J76" s="45"/>
      <c r="K76" s="45"/>
      <c r="L76" s="124"/>
      <c r="M76" s="15"/>
      <c r="N76" s="15"/>
      <c r="O76" s="15"/>
      <c r="P76" s="15"/>
      <c r="Q76" s="15"/>
      <c r="R76" s="15"/>
      <c r="S76" s="15"/>
    </row>
    <row r="77" spans="1:19" s="5" customFormat="1" ht="15" customHeight="1" x14ac:dyDescent="0.2">
      <c r="A77" s="121"/>
      <c r="B77" s="15"/>
      <c r="C77" s="15"/>
      <c r="D77" s="15"/>
      <c r="E77" s="15"/>
      <c r="F77" s="15"/>
      <c r="G77" s="81"/>
      <c r="H77" s="343" t="s">
        <v>27</v>
      </c>
      <c r="I77" s="343"/>
      <c r="J77" s="343"/>
      <c r="K77" s="81"/>
      <c r="L77" s="179"/>
      <c r="M77" s="15"/>
      <c r="N77" s="15"/>
      <c r="O77" s="15"/>
      <c r="P77" s="15"/>
      <c r="Q77" s="15"/>
      <c r="R77" s="15"/>
      <c r="S77" s="15"/>
    </row>
    <row r="78" spans="1:19" s="5" customFormat="1" ht="15" customHeight="1" x14ac:dyDescent="0.2">
      <c r="A78" s="121"/>
      <c r="B78" s="15"/>
      <c r="C78" s="15"/>
      <c r="D78" s="15"/>
      <c r="E78" s="15"/>
      <c r="F78" s="15"/>
      <c r="G78" s="15"/>
      <c r="H78" s="45"/>
      <c r="I78" s="45"/>
      <c r="J78" s="45"/>
      <c r="L78" s="122"/>
      <c r="M78" s="15"/>
      <c r="N78" s="15"/>
      <c r="O78" s="15"/>
      <c r="P78" s="15"/>
      <c r="Q78" s="15"/>
      <c r="R78" s="15"/>
      <c r="S78" s="15"/>
    </row>
    <row r="79" spans="1:19" s="5" customFormat="1" ht="15" customHeight="1" x14ac:dyDescent="0.2">
      <c r="A79" s="121"/>
      <c r="B79" s="15"/>
      <c r="C79" s="15"/>
      <c r="D79" s="15"/>
      <c r="E79" s="15"/>
      <c r="F79" s="15"/>
      <c r="G79" s="15"/>
      <c r="H79" s="15"/>
      <c r="I79" s="15"/>
      <c r="J79" s="15"/>
      <c r="L79" s="122"/>
      <c r="M79" s="15"/>
      <c r="N79" s="15"/>
      <c r="O79" s="15"/>
      <c r="P79" s="15"/>
      <c r="Q79" s="15"/>
      <c r="R79" s="15"/>
      <c r="S79" s="15"/>
    </row>
    <row r="80" spans="1:19" s="5" customFormat="1" ht="20.100000000000001" customHeight="1" x14ac:dyDescent="0.2">
      <c r="A80" s="128"/>
      <c r="B80" s="341" t="s">
        <v>71</v>
      </c>
      <c r="C80" s="341"/>
      <c r="D80" s="341"/>
      <c r="E80" s="46">
        <v>30</v>
      </c>
      <c r="F80" s="46"/>
      <c r="G80" s="28" t="s">
        <v>11</v>
      </c>
      <c r="H80" s="5" t="s">
        <v>74</v>
      </c>
      <c r="I80" s="341" t="s">
        <v>75</v>
      </c>
      <c r="J80" s="341"/>
      <c r="L80" s="124"/>
      <c r="N80" s="46"/>
      <c r="R80" s="12"/>
    </row>
    <row r="81" spans="1:19" s="5" customFormat="1" ht="15" customHeight="1" x14ac:dyDescent="0.2">
      <c r="A81" s="121"/>
      <c r="B81" s="15"/>
      <c r="C81" s="15"/>
      <c r="D81" s="15"/>
      <c r="E81" s="15"/>
      <c r="F81" s="15"/>
      <c r="G81" s="15"/>
      <c r="H81" s="45"/>
      <c r="I81" s="45"/>
      <c r="J81" s="45"/>
      <c r="L81" s="122"/>
      <c r="M81" s="15"/>
      <c r="N81" s="15"/>
      <c r="O81" s="15"/>
      <c r="P81" s="15"/>
      <c r="Q81" s="15"/>
      <c r="R81" s="15"/>
      <c r="S81" s="15"/>
    </row>
    <row r="82" spans="1:19" s="5" customFormat="1" ht="15" customHeight="1" thickBot="1" x14ac:dyDescent="0.25">
      <c r="A82" s="125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7"/>
    </row>
    <row r="83" spans="1:19" s="5" customFormat="1" ht="15" customHeight="1" thickTop="1" x14ac:dyDescent="0.2">
      <c r="D83" s="74"/>
      <c r="F83" s="75"/>
      <c r="H83" s="75"/>
    </row>
    <row r="84" spans="1:19" s="5" customFormat="1" ht="15" customHeight="1" x14ac:dyDescent="0.2">
      <c r="D84" s="74"/>
      <c r="F84" s="75"/>
      <c r="H84" s="75"/>
    </row>
    <row r="85" spans="1:19" s="5" customFormat="1" ht="15" customHeight="1" x14ac:dyDescent="0.2">
      <c r="D85" s="74"/>
      <c r="F85" s="75"/>
      <c r="H85" s="75"/>
    </row>
    <row r="86" spans="1:19" s="5" customFormat="1" ht="15" customHeight="1" x14ac:dyDescent="0.2">
      <c r="D86" s="74"/>
      <c r="F86" s="75"/>
      <c r="H86" s="75"/>
    </row>
    <row r="87" spans="1:19" s="5" customFormat="1" ht="15" customHeight="1" x14ac:dyDescent="0.2">
      <c r="D87" s="74"/>
      <c r="F87" s="75"/>
      <c r="H87" s="75"/>
    </row>
    <row r="88" spans="1:19" s="5" customFormat="1" ht="15" customHeight="1" x14ac:dyDescent="0.2">
      <c r="D88" s="74"/>
      <c r="F88" s="75"/>
      <c r="H88" s="75"/>
    </row>
    <row r="89" spans="1:19" s="5" customFormat="1" ht="15" customHeight="1" x14ac:dyDescent="0.2">
      <c r="D89" s="74"/>
      <c r="F89" s="75"/>
      <c r="H89" s="75"/>
    </row>
    <row r="90" spans="1:19" s="5" customFormat="1" ht="15" customHeight="1" x14ac:dyDescent="0.2">
      <c r="D90" s="74"/>
      <c r="F90" s="75"/>
      <c r="H90" s="75"/>
    </row>
    <row r="91" spans="1:19" s="5" customFormat="1" ht="15" customHeight="1" x14ac:dyDescent="0.2">
      <c r="D91" s="74"/>
      <c r="F91" s="75"/>
      <c r="H91" s="75"/>
    </row>
    <row r="92" spans="1:19" s="5" customFormat="1" x14ac:dyDescent="0.2">
      <c r="A92" s="64"/>
      <c r="D92" s="74"/>
      <c r="F92" s="75"/>
      <c r="H92" s="75"/>
    </row>
    <row r="93" spans="1:19" s="5" customFormat="1" x14ac:dyDescent="0.2">
      <c r="A93" s="64"/>
      <c r="D93" s="74"/>
      <c r="F93" s="75"/>
      <c r="H93" s="75"/>
    </row>
  </sheetData>
  <mergeCells count="24">
    <mergeCell ref="A71:L71"/>
    <mergeCell ref="B80:D80"/>
    <mergeCell ref="I80:J80"/>
    <mergeCell ref="A66:L66"/>
    <mergeCell ref="A67:L67"/>
    <mergeCell ref="A68:L68"/>
    <mergeCell ref="A69:L69"/>
    <mergeCell ref="A70:L70"/>
    <mergeCell ref="H74:J74"/>
    <mergeCell ref="H77:J77"/>
    <mergeCell ref="A64:L64"/>
    <mergeCell ref="A65:L65"/>
    <mergeCell ref="A16:H16"/>
    <mergeCell ref="B59:K59"/>
    <mergeCell ref="A61:L61"/>
    <mergeCell ref="A62:L62"/>
    <mergeCell ref="A63:L63"/>
    <mergeCell ref="I7:J7"/>
    <mergeCell ref="I8:J8"/>
    <mergeCell ref="A60:L60"/>
    <mergeCell ref="A1:L1"/>
    <mergeCell ref="A3:L3"/>
    <mergeCell ref="A2:L2"/>
    <mergeCell ref="J16:L16"/>
  </mergeCells>
  <printOptions horizontalCentered="1"/>
  <pageMargins left="0.25" right="0.25" top="0.5" bottom="0.25" header="0.31496062992126" footer="0.31496062992126"/>
  <pageSetup paperSize="5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3C57B-F3BC-4F20-A185-3EE4EFC96852}">
  <sheetPr>
    <pageSetUpPr fitToPage="1"/>
  </sheetPr>
  <dimension ref="A1:S107"/>
  <sheetViews>
    <sheetView view="pageBreakPreview" zoomScaleNormal="100" zoomScaleSheetLayoutView="100" workbookViewId="0">
      <selection activeCell="C4" sqref="C4"/>
    </sheetView>
  </sheetViews>
  <sheetFormatPr defaultColWidth="12.7109375" defaultRowHeight="15" x14ac:dyDescent="0.2"/>
  <cols>
    <col min="1" max="1" width="21.7109375" style="1" customWidth="1"/>
    <col min="2" max="2" width="6.7109375" style="1" customWidth="1"/>
    <col min="3" max="3" width="15.7109375" style="1" customWidth="1"/>
    <col min="4" max="4" width="6.7109375" style="1" customWidth="1"/>
    <col min="5" max="5" width="15.7109375" style="1" customWidth="1"/>
    <col min="6" max="6" width="6.7109375" style="1" customWidth="1"/>
    <col min="7" max="8" width="15.7109375" style="1" customWidth="1"/>
    <col min="9" max="9" width="12.7109375" style="1" customWidth="1"/>
    <col min="10" max="10" width="15.7109375" style="1" customWidth="1"/>
    <col min="11" max="11" width="3.28515625" style="1" customWidth="1"/>
    <col min="12" max="17" width="12.7109375" style="1"/>
    <col min="18" max="18" width="12.85546875" style="1" bestFit="1" customWidth="1"/>
    <col min="19" max="16384" width="12.7109375" style="1"/>
  </cols>
  <sheetData>
    <row r="1" spans="1:19" s="5" customFormat="1" ht="15" customHeight="1" thickTop="1" x14ac:dyDescent="0.2">
      <c r="A1" s="311"/>
      <c r="B1" s="312"/>
      <c r="C1" s="312"/>
      <c r="D1" s="312"/>
      <c r="E1" s="312"/>
      <c r="F1" s="312"/>
      <c r="G1" s="312"/>
      <c r="H1" s="312"/>
      <c r="I1" s="312"/>
      <c r="J1" s="313"/>
    </row>
    <row r="2" spans="1:19" s="5" customFormat="1" ht="20.100000000000001" customHeight="1" x14ac:dyDescent="0.2">
      <c r="A2" s="320" t="s">
        <v>1</v>
      </c>
      <c r="B2" s="321"/>
      <c r="C2" s="321"/>
      <c r="D2" s="321"/>
      <c r="E2" s="321"/>
      <c r="F2" s="321"/>
      <c r="G2" s="321"/>
      <c r="H2" s="321"/>
      <c r="I2" s="321"/>
      <c r="J2" s="322"/>
      <c r="N2" s="6"/>
      <c r="O2" s="7"/>
      <c r="P2" s="8"/>
      <c r="Q2" s="13"/>
      <c r="R2" s="14"/>
      <c r="S2" s="15"/>
    </row>
    <row r="3" spans="1:19" s="5" customFormat="1" ht="15" customHeight="1" x14ac:dyDescent="0.2">
      <c r="A3" s="314"/>
      <c r="B3" s="315"/>
      <c r="C3" s="315"/>
      <c r="D3" s="315"/>
      <c r="E3" s="315"/>
      <c r="F3" s="315"/>
      <c r="G3" s="315"/>
      <c r="H3" s="315"/>
      <c r="I3" s="315"/>
      <c r="J3" s="316"/>
      <c r="N3" s="6"/>
      <c r="O3" s="7"/>
      <c r="P3" s="8"/>
      <c r="Q3" s="13"/>
      <c r="R3" s="14"/>
      <c r="S3" s="15"/>
    </row>
    <row r="4" spans="1:19" s="5" customFormat="1" ht="15" customHeight="1" x14ac:dyDescent="0.2">
      <c r="A4" s="245" t="s">
        <v>3</v>
      </c>
      <c r="B4" s="15"/>
      <c r="C4" s="164" t="str">
        <f>'100 Series'!C4</f>
        <v>Merkley Oaks</v>
      </c>
      <c r="D4" s="288"/>
      <c r="E4" s="288"/>
      <c r="F4" s="288"/>
      <c r="G4" s="157" t="s">
        <v>32</v>
      </c>
      <c r="H4" s="275">
        <f>'100 Series'!H4</f>
        <v>45748</v>
      </c>
      <c r="I4" s="286"/>
      <c r="J4" s="85"/>
      <c r="L4" s="15"/>
      <c r="M4" s="10"/>
      <c r="Q4" s="15"/>
      <c r="R4" s="15"/>
      <c r="S4" s="15"/>
    </row>
    <row r="5" spans="1:19" s="5" customFormat="1" ht="15" customHeight="1" x14ac:dyDescent="0.2">
      <c r="A5" s="245" t="s">
        <v>4</v>
      </c>
      <c r="B5" s="15"/>
      <c r="C5" s="164" t="s">
        <v>123</v>
      </c>
      <c r="D5" s="288"/>
      <c r="E5" s="288"/>
      <c r="F5" s="288"/>
      <c r="G5" s="158" t="s">
        <v>5</v>
      </c>
      <c r="H5" s="277" t="str">
        <f>'100 Series'!H5</f>
        <v>XXX - XXX</v>
      </c>
      <c r="I5" s="286"/>
      <c r="J5" s="86"/>
      <c r="L5" s="15"/>
      <c r="M5" s="19"/>
      <c r="N5" s="19"/>
      <c r="O5" s="15"/>
      <c r="P5" s="11"/>
      <c r="Q5" s="15"/>
      <c r="R5" s="19"/>
      <c r="S5" s="19"/>
    </row>
    <row r="6" spans="1:19" s="5" customFormat="1" ht="15" customHeight="1" x14ac:dyDescent="0.2">
      <c r="A6" s="245"/>
      <c r="B6" s="15"/>
      <c r="C6" s="76" t="s">
        <v>0</v>
      </c>
      <c r="D6" s="76"/>
      <c r="E6" s="76"/>
      <c r="F6" s="76"/>
      <c r="G6" s="10"/>
      <c r="H6" s="16"/>
      <c r="I6" s="10"/>
      <c r="J6" s="87"/>
      <c r="L6" s="15"/>
      <c r="M6" s="15"/>
      <c r="N6" s="15"/>
      <c r="O6" s="15"/>
      <c r="P6" s="15"/>
      <c r="Q6" s="17"/>
      <c r="R6" s="19"/>
      <c r="S6" s="19"/>
    </row>
    <row r="7" spans="1:19" s="5" customFormat="1" ht="15" customHeight="1" x14ac:dyDescent="0.2">
      <c r="A7" s="245" t="s">
        <v>6</v>
      </c>
      <c r="B7" s="15"/>
      <c r="C7" s="164" t="str">
        <f>'100 Series'!C7</f>
        <v>T. B. A.</v>
      </c>
      <c r="D7" s="288"/>
      <c r="E7" s="288"/>
      <c r="F7" s="288"/>
      <c r="G7" s="344" t="str">
        <f>'100 Series'!G7</f>
        <v>CONTRACT PERIOD :</v>
      </c>
      <c r="H7" s="344"/>
      <c r="I7" s="16"/>
      <c r="J7" s="88"/>
      <c r="L7" s="15"/>
      <c r="M7" s="16"/>
      <c r="N7" s="19"/>
      <c r="O7" s="15"/>
      <c r="P7" s="15"/>
      <c r="Q7" s="15"/>
      <c r="R7" s="18"/>
      <c r="S7" s="18"/>
    </row>
    <row r="8" spans="1:19" s="5" customFormat="1" ht="15" customHeight="1" x14ac:dyDescent="0.2">
      <c r="A8" s="245" t="s">
        <v>33</v>
      </c>
      <c r="B8" s="15"/>
      <c r="C8" s="164" t="str">
        <f>'100 Series'!C8</f>
        <v>A - 17</v>
      </c>
      <c r="D8" s="76"/>
      <c r="E8" s="76"/>
      <c r="F8" s="76"/>
      <c r="G8" s="350" t="str">
        <f>'100 Series'!G8</f>
        <v>April 1, 2025 to March 31, 2026</v>
      </c>
      <c r="H8" s="350"/>
      <c r="I8" s="16"/>
      <c r="J8" s="89"/>
      <c r="L8" s="15"/>
      <c r="M8" s="15"/>
      <c r="N8" s="15"/>
      <c r="Q8" s="15"/>
      <c r="R8" s="19"/>
      <c r="S8" s="15"/>
    </row>
    <row r="9" spans="1:19" s="5" customFormat="1" ht="15" customHeight="1" thickBot="1" x14ac:dyDescent="0.25">
      <c r="A9" s="90"/>
      <c r="B9" s="20"/>
      <c r="C9" s="21"/>
      <c r="D9" s="21"/>
      <c r="E9" s="20"/>
      <c r="F9" s="20"/>
      <c r="G9" s="22"/>
      <c r="H9" s="20"/>
      <c r="I9" s="20"/>
      <c r="J9" s="91"/>
      <c r="L9" s="15"/>
      <c r="M9" s="19"/>
      <c r="N9" s="15"/>
      <c r="Q9" s="15"/>
      <c r="R9" s="15"/>
    </row>
    <row r="10" spans="1:19" s="5" customFormat="1" ht="20.100000000000001" customHeight="1" thickTop="1" thickBot="1" x14ac:dyDescent="0.25">
      <c r="A10" s="92"/>
      <c r="B10" s="23"/>
      <c r="C10" s="24"/>
      <c r="D10" s="24"/>
      <c r="E10" s="25"/>
      <c r="F10" s="25"/>
      <c r="G10" s="25"/>
      <c r="H10" s="47" t="s">
        <v>34</v>
      </c>
      <c r="I10" s="48" t="s">
        <v>13</v>
      </c>
      <c r="J10" s="93" t="s">
        <v>9</v>
      </c>
      <c r="L10" s="15"/>
      <c r="M10" s="11"/>
      <c r="N10" s="11"/>
      <c r="O10" s="11"/>
      <c r="P10" s="11"/>
      <c r="Q10" s="11"/>
      <c r="R10" s="11"/>
      <c r="S10" s="11"/>
    </row>
    <row r="11" spans="1:19" s="5" customFormat="1" ht="18" customHeight="1" thickTop="1" x14ac:dyDescent="0.2">
      <c r="A11" s="94" t="s">
        <v>14</v>
      </c>
      <c r="B11" s="43"/>
      <c r="C11" s="62" t="s">
        <v>42</v>
      </c>
      <c r="D11" s="62"/>
      <c r="E11" s="62" t="s">
        <v>43</v>
      </c>
      <c r="F11" s="62"/>
      <c r="G11" s="62" t="s">
        <v>44</v>
      </c>
      <c r="H11" s="215"/>
      <c r="I11" s="83"/>
      <c r="J11" s="130"/>
      <c r="L11" s="28"/>
      <c r="M11" s="28"/>
      <c r="N11" s="28"/>
      <c r="O11" s="28"/>
      <c r="Q11" s="8"/>
      <c r="R11" s="8"/>
      <c r="S11" s="8"/>
    </row>
    <row r="12" spans="1:19" s="5" customFormat="1" ht="18" customHeight="1" x14ac:dyDescent="0.2">
      <c r="A12" s="96" t="s">
        <v>0</v>
      </c>
      <c r="B12" s="97" t="s">
        <v>45</v>
      </c>
      <c r="C12" s="98"/>
      <c r="D12" s="97" t="s">
        <v>45</v>
      </c>
      <c r="E12" s="98"/>
      <c r="F12" s="97" t="s">
        <v>45</v>
      </c>
      <c r="G12" s="99"/>
      <c r="H12" s="200" t="s">
        <v>35</v>
      </c>
      <c r="I12" s="201" t="s">
        <v>36</v>
      </c>
      <c r="J12" s="100" t="s">
        <v>37</v>
      </c>
      <c r="L12" s="15"/>
      <c r="M12" s="11"/>
      <c r="N12" s="11"/>
      <c r="O12" s="11"/>
      <c r="P12" s="26"/>
      <c r="Q12" s="27"/>
      <c r="R12" s="27"/>
      <c r="S12" s="27"/>
    </row>
    <row r="13" spans="1:19" s="5" customFormat="1" ht="18" customHeight="1" thickBot="1" x14ac:dyDescent="0.25">
      <c r="A13" s="101" t="s">
        <v>10</v>
      </c>
      <c r="B13" s="102"/>
      <c r="C13" s="103">
        <v>500</v>
      </c>
      <c r="D13" s="103"/>
      <c r="E13" s="103">
        <v>500</v>
      </c>
      <c r="F13" s="104"/>
      <c r="G13" s="104">
        <v>500</v>
      </c>
      <c r="H13" s="202"/>
      <c r="I13" s="216">
        <v>0.13</v>
      </c>
      <c r="J13" s="131"/>
      <c r="L13" s="9"/>
      <c r="M13" s="9"/>
      <c r="N13" s="9"/>
      <c r="O13" s="9"/>
      <c r="P13" s="8"/>
      <c r="Q13" s="8"/>
      <c r="R13" s="8"/>
      <c r="S13" s="8"/>
    </row>
    <row r="14" spans="1:19" s="5" customFormat="1" ht="20.100000000000001" customHeight="1" thickTop="1" thickBot="1" x14ac:dyDescent="0.25">
      <c r="A14" s="106" t="s">
        <v>38</v>
      </c>
      <c r="B14" s="29"/>
      <c r="C14" s="30"/>
      <c r="D14" s="30"/>
      <c r="E14" s="30"/>
      <c r="F14" s="31"/>
      <c r="G14" s="31"/>
      <c r="H14" s="204"/>
      <c r="I14" s="205"/>
      <c r="J14" s="107"/>
      <c r="L14" s="32"/>
      <c r="M14" s="33"/>
      <c r="N14" s="33"/>
      <c r="O14" s="33"/>
      <c r="P14" s="33"/>
      <c r="Q14" s="33"/>
      <c r="R14" s="33"/>
      <c r="S14" s="33"/>
    </row>
    <row r="15" spans="1:19" s="5" customFormat="1" ht="15" customHeight="1" thickTop="1" thickBot="1" x14ac:dyDescent="0.25">
      <c r="A15" s="108" t="s">
        <v>0</v>
      </c>
      <c r="B15" s="34"/>
      <c r="C15" s="35"/>
      <c r="D15" s="35"/>
      <c r="E15" s="35"/>
      <c r="F15" s="36"/>
      <c r="G15" s="36" t="s">
        <v>0</v>
      </c>
      <c r="H15" s="206" t="s">
        <v>0</v>
      </c>
      <c r="I15" s="207" t="s">
        <v>0</v>
      </c>
      <c r="J15" s="109" t="s">
        <v>0</v>
      </c>
      <c r="L15" s="15"/>
      <c r="M15" s="37"/>
      <c r="N15" s="37"/>
      <c r="O15" s="37"/>
      <c r="P15" s="37"/>
      <c r="Q15" s="37"/>
      <c r="R15" s="37"/>
      <c r="S15" s="37"/>
    </row>
    <row r="16" spans="1:19" s="5" customFormat="1" ht="21.95" customHeight="1" thickTop="1" thickBot="1" x14ac:dyDescent="0.25">
      <c r="A16" s="346" t="str">
        <f>'100 Series'!$A$16</f>
        <v>STANDARD QUARTZ QUORASTONE 2CM IN COTTON KNIT</v>
      </c>
      <c r="B16" s="347"/>
      <c r="C16" s="347"/>
      <c r="D16" s="347"/>
      <c r="E16" s="347"/>
      <c r="F16" s="347"/>
      <c r="G16" s="208">
        <v>0</v>
      </c>
      <c r="H16" s="348" t="s">
        <v>70</v>
      </c>
      <c r="I16" s="348"/>
      <c r="J16" s="349"/>
      <c r="L16" s="28"/>
      <c r="M16" s="38"/>
      <c r="N16" s="38"/>
      <c r="O16" s="38"/>
      <c r="P16" s="39"/>
      <c r="Q16" s="39"/>
      <c r="R16" s="39"/>
      <c r="S16" s="39"/>
    </row>
    <row r="17" spans="1:19" s="5" customFormat="1" ht="15" customHeight="1" thickTop="1" x14ac:dyDescent="0.2">
      <c r="A17" s="180"/>
      <c r="B17" s="181"/>
      <c r="C17" s="182"/>
      <c r="D17" s="182"/>
      <c r="E17" s="183"/>
      <c r="F17" s="156"/>
      <c r="G17" s="36"/>
      <c r="H17" s="192"/>
      <c r="I17" s="193"/>
      <c r="J17" s="109"/>
      <c r="L17" s="15"/>
      <c r="M17" s="37"/>
      <c r="N17" s="37"/>
      <c r="O17" s="37"/>
      <c r="P17" s="37"/>
      <c r="Q17" s="37"/>
      <c r="R17" s="37"/>
      <c r="S17" s="37"/>
    </row>
    <row r="18" spans="1:19" s="5" customFormat="1" ht="18" customHeight="1" x14ac:dyDescent="0.2">
      <c r="A18" s="184" t="s">
        <v>124</v>
      </c>
      <c r="B18" s="432">
        <v>0</v>
      </c>
      <c r="C18" s="186">
        <f>B18*$G$16</f>
        <v>0</v>
      </c>
      <c r="D18" s="432">
        <v>0</v>
      </c>
      <c r="E18" s="209">
        <f>D18*$G$16</f>
        <v>0</v>
      </c>
      <c r="F18" s="433">
        <v>0</v>
      </c>
      <c r="G18" s="110">
        <f>F18*$G$16</f>
        <v>0</v>
      </c>
      <c r="H18" s="282">
        <f>C18+E18+G18</f>
        <v>0</v>
      </c>
      <c r="I18" s="283">
        <f>H18*I$13</f>
        <v>0</v>
      </c>
      <c r="J18" s="284">
        <f>SUM(H18:I18)</f>
        <v>0</v>
      </c>
      <c r="L18" s="15"/>
      <c r="M18" s="37"/>
      <c r="N18" s="37"/>
      <c r="O18" s="37"/>
      <c r="P18" s="37"/>
      <c r="Q18" s="37"/>
      <c r="R18" s="37"/>
      <c r="S18" s="37"/>
    </row>
    <row r="19" spans="1:19" s="5" customFormat="1" ht="18" customHeight="1" x14ac:dyDescent="0.2">
      <c r="A19" s="184" t="s">
        <v>125</v>
      </c>
      <c r="B19" s="432">
        <v>0</v>
      </c>
      <c r="C19" s="186">
        <f>B19*$G$16</f>
        <v>0</v>
      </c>
      <c r="D19" s="432">
        <v>0</v>
      </c>
      <c r="E19" s="209">
        <f>D19*$G$16</f>
        <v>0</v>
      </c>
      <c r="F19" s="433">
        <v>0</v>
      </c>
      <c r="G19" s="110">
        <f>F19*$G$16</f>
        <v>0</v>
      </c>
      <c r="H19" s="282">
        <f>C19+E19+G19</f>
        <v>0</v>
      </c>
      <c r="I19" s="283">
        <f t="shared" ref="I19:I33" si="0">H19*I$13</f>
        <v>0</v>
      </c>
      <c r="J19" s="284">
        <f t="shared" ref="J19" si="1">SUM(H19:I19)</f>
        <v>0</v>
      </c>
      <c r="L19" s="15"/>
      <c r="M19" s="37"/>
      <c r="N19" s="37"/>
      <c r="O19" s="37"/>
      <c r="P19" s="37"/>
      <c r="Q19" s="37"/>
      <c r="R19" s="37"/>
      <c r="S19" s="37"/>
    </row>
    <row r="20" spans="1:19" s="5" customFormat="1" ht="18" customHeight="1" x14ac:dyDescent="0.2">
      <c r="A20" s="184" t="s">
        <v>126</v>
      </c>
      <c r="B20" s="432">
        <v>0</v>
      </c>
      <c r="C20" s="186">
        <f>B20*$G$16</f>
        <v>0</v>
      </c>
      <c r="D20" s="432">
        <v>0</v>
      </c>
      <c r="E20" s="209">
        <f>D20*$G$16</f>
        <v>0</v>
      </c>
      <c r="F20" s="433">
        <v>0</v>
      </c>
      <c r="G20" s="110">
        <f>F20*$G$16</f>
        <v>0</v>
      </c>
      <c r="H20" s="282">
        <f>C20+E20+G20</f>
        <v>0</v>
      </c>
      <c r="I20" s="283">
        <f t="shared" si="0"/>
        <v>0</v>
      </c>
      <c r="J20" s="284">
        <f>SUM(H20:I20)</f>
        <v>0</v>
      </c>
      <c r="L20" s="15"/>
      <c r="M20" s="37"/>
      <c r="N20" s="37"/>
      <c r="O20" s="37"/>
      <c r="P20" s="37"/>
      <c r="Q20" s="37"/>
      <c r="R20" s="37"/>
      <c r="S20" s="37"/>
    </row>
    <row r="21" spans="1:19" s="5" customFormat="1" ht="18" customHeight="1" x14ac:dyDescent="0.2">
      <c r="A21" s="184" t="s">
        <v>127</v>
      </c>
      <c r="B21" s="432">
        <v>0</v>
      </c>
      <c r="C21" s="186">
        <f>B21*$G$16</f>
        <v>0</v>
      </c>
      <c r="D21" s="432">
        <v>0</v>
      </c>
      <c r="E21" s="209">
        <f>D21*$G$16</f>
        <v>0</v>
      </c>
      <c r="F21" s="420"/>
      <c r="G21" s="110" t="s">
        <v>140</v>
      </c>
      <c r="H21" s="282">
        <f>C21+E21</f>
        <v>0</v>
      </c>
      <c r="I21" s="283">
        <f>H21*I$13</f>
        <v>0</v>
      </c>
      <c r="J21" s="284">
        <f>SUM(H21:I21)</f>
        <v>0</v>
      </c>
      <c r="L21" s="15"/>
      <c r="M21" s="37"/>
      <c r="N21" s="37"/>
      <c r="O21" s="37"/>
      <c r="P21" s="37"/>
      <c r="Q21" s="37"/>
      <c r="R21" s="37"/>
      <c r="S21" s="37"/>
    </row>
    <row r="22" spans="1:19" s="5" customFormat="1" ht="18" customHeight="1" x14ac:dyDescent="0.2">
      <c r="A22" s="184"/>
      <c r="B22" s="185"/>
      <c r="C22" s="186"/>
      <c r="D22" s="185"/>
      <c r="E22" s="209"/>
      <c r="F22" s="133"/>
      <c r="G22" s="110"/>
      <c r="H22" s="194"/>
      <c r="I22" s="111"/>
      <c r="J22" s="112"/>
      <c r="L22" s="15"/>
      <c r="M22" s="37"/>
      <c r="N22" s="37"/>
      <c r="O22" s="37"/>
      <c r="P22" s="37"/>
      <c r="Q22" s="37"/>
      <c r="R22" s="37"/>
      <c r="S22" s="37"/>
    </row>
    <row r="23" spans="1:19" s="5" customFormat="1" ht="18" customHeight="1" x14ac:dyDescent="0.2">
      <c r="A23" s="184" t="s">
        <v>128</v>
      </c>
      <c r="B23" s="432">
        <v>0</v>
      </c>
      <c r="C23" s="186">
        <f>B23*$G$16</f>
        <v>0</v>
      </c>
      <c r="D23" s="432">
        <v>0</v>
      </c>
      <c r="E23" s="209">
        <f>D23*$G$16</f>
        <v>0</v>
      </c>
      <c r="F23" s="433">
        <v>0</v>
      </c>
      <c r="G23" s="110">
        <f>F23*$G$16</f>
        <v>0</v>
      </c>
      <c r="H23" s="282">
        <f>C23+E23+G23</f>
        <v>0</v>
      </c>
      <c r="I23" s="283">
        <f>H23*I$13</f>
        <v>0</v>
      </c>
      <c r="J23" s="284">
        <f>SUM(H23:I23)</f>
        <v>0</v>
      </c>
      <c r="L23" s="15"/>
      <c r="M23" s="37"/>
      <c r="N23" s="37"/>
      <c r="O23" s="37"/>
      <c r="P23" s="37"/>
      <c r="Q23" s="37"/>
      <c r="R23" s="37"/>
      <c r="S23" s="37"/>
    </row>
    <row r="24" spans="1:19" s="425" customFormat="1" ht="18" customHeight="1" x14ac:dyDescent="0.2">
      <c r="A24" s="184" t="s">
        <v>129</v>
      </c>
      <c r="B24" s="432">
        <v>0</v>
      </c>
      <c r="C24" s="186">
        <f>B24*$G$16</f>
        <v>0</v>
      </c>
      <c r="D24" s="432">
        <v>0</v>
      </c>
      <c r="E24" s="209">
        <f>D24*$G$16</f>
        <v>0</v>
      </c>
      <c r="F24" s="433">
        <v>0</v>
      </c>
      <c r="G24" s="110">
        <f>F24*$G$16</f>
        <v>0</v>
      </c>
      <c r="H24" s="282">
        <f>C24+E24+G24</f>
        <v>0</v>
      </c>
      <c r="I24" s="283">
        <f t="shared" ref="I24:I26" si="2">H24*I$13</f>
        <v>0</v>
      </c>
      <c r="J24" s="284">
        <f t="shared" ref="J24" si="3">SUM(H24:I24)</f>
        <v>0</v>
      </c>
      <c r="L24" s="426"/>
      <c r="M24" s="434"/>
      <c r="N24" s="434"/>
      <c r="O24" s="434"/>
      <c r="P24" s="434"/>
      <c r="Q24" s="434"/>
      <c r="R24" s="434"/>
      <c r="S24" s="434"/>
    </row>
    <row r="25" spans="1:19" s="425" customFormat="1" ht="18" customHeight="1" x14ac:dyDescent="0.2">
      <c r="A25" s="184" t="s">
        <v>130</v>
      </c>
      <c r="B25" s="432">
        <v>0</v>
      </c>
      <c r="C25" s="186">
        <f>B25*$G$16</f>
        <v>0</v>
      </c>
      <c r="D25" s="432">
        <v>0</v>
      </c>
      <c r="E25" s="209">
        <f>D25*$G$16</f>
        <v>0</v>
      </c>
      <c r="F25" s="433">
        <v>0</v>
      </c>
      <c r="G25" s="110">
        <f>F25*$G$16</f>
        <v>0</v>
      </c>
      <c r="H25" s="282">
        <f>C25+E25+G25</f>
        <v>0</v>
      </c>
      <c r="I25" s="283">
        <f t="shared" si="2"/>
        <v>0</v>
      </c>
      <c r="J25" s="284">
        <f>SUM(H25:I25)</f>
        <v>0</v>
      </c>
      <c r="L25" s="426"/>
      <c r="M25" s="434"/>
      <c r="N25" s="434"/>
      <c r="O25" s="434"/>
      <c r="P25" s="434"/>
      <c r="Q25" s="434"/>
      <c r="R25" s="434"/>
      <c r="S25" s="434"/>
    </row>
    <row r="26" spans="1:19" s="425" customFormat="1" ht="18" customHeight="1" x14ac:dyDescent="0.2">
      <c r="A26" s="184" t="s">
        <v>131</v>
      </c>
      <c r="B26" s="432">
        <v>0</v>
      </c>
      <c r="C26" s="186">
        <f>B26*$G$16</f>
        <v>0</v>
      </c>
      <c r="D26" s="432">
        <v>0</v>
      </c>
      <c r="E26" s="209">
        <f>D26*$G$16</f>
        <v>0</v>
      </c>
      <c r="F26" s="433">
        <v>0</v>
      </c>
      <c r="G26" s="110">
        <f>F26*$G$16</f>
        <v>0</v>
      </c>
      <c r="H26" s="282">
        <f>C26+E26+G26</f>
        <v>0</v>
      </c>
      <c r="I26" s="283">
        <f>H26*I$13</f>
        <v>0</v>
      </c>
      <c r="J26" s="284">
        <f>SUM(H26:I26)</f>
        <v>0</v>
      </c>
      <c r="L26" s="426"/>
      <c r="M26" s="434"/>
      <c r="N26" s="434"/>
      <c r="O26" s="434"/>
      <c r="P26" s="434"/>
      <c r="Q26" s="434"/>
      <c r="R26" s="434"/>
      <c r="S26" s="434"/>
    </row>
    <row r="27" spans="1:19" s="425" customFormat="1" ht="18" customHeight="1" x14ac:dyDescent="0.2">
      <c r="A27" s="416"/>
      <c r="B27" s="417"/>
      <c r="C27" s="418"/>
      <c r="D27" s="417"/>
      <c r="E27" s="419"/>
      <c r="F27" s="420"/>
      <c r="G27" s="421"/>
      <c r="H27" s="422"/>
      <c r="I27" s="423"/>
      <c r="J27" s="424"/>
      <c r="L27" s="426"/>
      <c r="M27" s="434"/>
      <c r="N27" s="434"/>
      <c r="O27" s="434"/>
      <c r="P27" s="434"/>
      <c r="Q27" s="434"/>
      <c r="R27" s="434"/>
      <c r="S27" s="434"/>
    </row>
    <row r="28" spans="1:19" s="425" customFormat="1" ht="18" customHeight="1" x14ac:dyDescent="0.2">
      <c r="A28" s="184" t="s">
        <v>132</v>
      </c>
      <c r="B28" s="432">
        <v>0</v>
      </c>
      <c r="C28" s="186">
        <f>B28*$G$16</f>
        <v>0</v>
      </c>
      <c r="D28" s="432">
        <v>0</v>
      </c>
      <c r="E28" s="209">
        <f>D28*$G$16</f>
        <v>0</v>
      </c>
      <c r="F28" s="433">
        <v>0</v>
      </c>
      <c r="G28" s="110">
        <f>F28*$G$16</f>
        <v>0</v>
      </c>
      <c r="H28" s="282">
        <f>C28+E28+G28</f>
        <v>0</v>
      </c>
      <c r="I28" s="283">
        <f>H28*I$13</f>
        <v>0</v>
      </c>
      <c r="J28" s="284">
        <f>SUM(H28:I28)</f>
        <v>0</v>
      </c>
      <c r="L28" s="426"/>
      <c r="M28" s="434"/>
      <c r="N28" s="434"/>
      <c r="O28" s="434"/>
      <c r="P28" s="434"/>
      <c r="Q28" s="434"/>
      <c r="R28" s="434"/>
      <c r="S28" s="434"/>
    </row>
    <row r="29" spans="1:19" s="425" customFormat="1" ht="18" customHeight="1" x14ac:dyDescent="0.2">
      <c r="A29" s="184" t="s">
        <v>133</v>
      </c>
      <c r="B29" s="432">
        <v>0</v>
      </c>
      <c r="C29" s="186">
        <f>B29*$G$16</f>
        <v>0</v>
      </c>
      <c r="D29" s="432">
        <v>0</v>
      </c>
      <c r="E29" s="209">
        <f>D29*$G$16</f>
        <v>0</v>
      </c>
      <c r="F29" s="433">
        <v>0</v>
      </c>
      <c r="G29" s="110">
        <f>F29*$G$16</f>
        <v>0</v>
      </c>
      <c r="H29" s="282">
        <f>C29+E29+G29</f>
        <v>0</v>
      </c>
      <c r="I29" s="283">
        <f t="shared" ref="I29:I31" si="4">H29*I$13</f>
        <v>0</v>
      </c>
      <c r="J29" s="284">
        <f t="shared" ref="J29" si="5">SUM(H29:I29)</f>
        <v>0</v>
      </c>
      <c r="L29" s="426"/>
      <c r="M29" s="434"/>
      <c r="N29" s="434"/>
      <c r="O29" s="434"/>
      <c r="P29" s="434"/>
      <c r="Q29" s="434"/>
      <c r="R29" s="434"/>
      <c r="S29" s="434"/>
    </row>
    <row r="30" spans="1:19" s="425" customFormat="1" ht="18" customHeight="1" x14ac:dyDescent="0.2">
      <c r="A30" s="184" t="s">
        <v>134</v>
      </c>
      <c r="B30" s="432">
        <v>0</v>
      </c>
      <c r="C30" s="186">
        <f>B30*$G$16</f>
        <v>0</v>
      </c>
      <c r="D30" s="432">
        <v>0</v>
      </c>
      <c r="E30" s="209">
        <f>D30*$G$16</f>
        <v>0</v>
      </c>
      <c r="F30" s="433">
        <v>0</v>
      </c>
      <c r="G30" s="110">
        <f>F30*$G$16</f>
        <v>0</v>
      </c>
      <c r="H30" s="282">
        <f>C30+E30+G30</f>
        <v>0</v>
      </c>
      <c r="I30" s="283">
        <f t="shared" si="4"/>
        <v>0</v>
      </c>
      <c r="J30" s="284">
        <f>SUM(H30:I30)</f>
        <v>0</v>
      </c>
      <c r="L30" s="426"/>
      <c r="M30" s="434"/>
      <c r="N30" s="434"/>
      <c r="O30" s="434"/>
      <c r="P30" s="434"/>
      <c r="Q30" s="434"/>
      <c r="R30" s="434"/>
      <c r="S30" s="434"/>
    </row>
    <row r="31" spans="1:19" s="425" customFormat="1" ht="18" customHeight="1" x14ac:dyDescent="0.2">
      <c r="A31" s="184" t="s">
        <v>135</v>
      </c>
      <c r="B31" s="432">
        <v>0</v>
      </c>
      <c r="C31" s="186">
        <f>B31*$G$16</f>
        <v>0</v>
      </c>
      <c r="D31" s="432">
        <v>0</v>
      </c>
      <c r="E31" s="209">
        <f>D31*$G$16</f>
        <v>0</v>
      </c>
      <c r="F31" s="433">
        <v>0</v>
      </c>
      <c r="G31" s="110">
        <f>F31*$G$16</f>
        <v>0</v>
      </c>
      <c r="H31" s="282">
        <f>C31+E31+G31</f>
        <v>0</v>
      </c>
      <c r="I31" s="283">
        <f>H31*I$13</f>
        <v>0</v>
      </c>
      <c r="J31" s="284">
        <f>SUM(H31:I31)</f>
        <v>0</v>
      </c>
      <c r="L31" s="426"/>
      <c r="M31" s="434"/>
      <c r="N31" s="434"/>
      <c r="O31" s="434"/>
      <c r="P31" s="434"/>
      <c r="Q31" s="434"/>
      <c r="R31" s="434"/>
      <c r="S31" s="434"/>
    </row>
    <row r="32" spans="1:19" s="425" customFormat="1" ht="18" customHeight="1" x14ac:dyDescent="0.2">
      <c r="A32" s="416"/>
      <c r="B32" s="417"/>
      <c r="C32" s="418">
        <f>B32*$G$16</f>
        <v>0</v>
      </c>
      <c r="D32" s="417"/>
      <c r="E32" s="419"/>
      <c r="F32" s="420"/>
      <c r="G32" s="421"/>
      <c r="H32" s="422"/>
      <c r="I32" s="423"/>
      <c r="J32" s="424"/>
      <c r="L32" s="426"/>
      <c r="M32" s="434"/>
      <c r="N32" s="434"/>
      <c r="O32" s="434"/>
      <c r="P32" s="434"/>
      <c r="Q32" s="434"/>
      <c r="R32" s="434"/>
      <c r="S32" s="434"/>
    </row>
    <row r="33" spans="1:19" s="425" customFormat="1" ht="18" customHeight="1" x14ac:dyDescent="0.2">
      <c r="A33" s="184" t="s">
        <v>136</v>
      </c>
      <c r="B33" s="432">
        <v>0</v>
      </c>
      <c r="C33" s="186">
        <f>B33*$G$16</f>
        <v>0</v>
      </c>
      <c r="D33" s="432">
        <v>0</v>
      </c>
      <c r="E33" s="209">
        <f>D33*$G$16</f>
        <v>0</v>
      </c>
      <c r="F33" s="433">
        <v>0</v>
      </c>
      <c r="G33" s="110">
        <f>F33*$G$16</f>
        <v>0</v>
      </c>
      <c r="H33" s="282">
        <f>C33+E33+G33</f>
        <v>0</v>
      </c>
      <c r="I33" s="283">
        <f>H33*I$13</f>
        <v>0</v>
      </c>
      <c r="J33" s="284">
        <f>SUM(H33:I33)</f>
        <v>0</v>
      </c>
      <c r="L33" s="426"/>
      <c r="M33" s="434"/>
      <c r="N33" s="434"/>
      <c r="O33" s="434"/>
      <c r="P33" s="434"/>
      <c r="Q33" s="434"/>
      <c r="R33" s="434"/>
      <c r="S33" s="434"/>
    </row>
    <row r="34" spans="1:19" s="425" customFormat="1" ht="18" customHeight="1" x14ac:dyDescent="0.2">
      <c r="A34" s="184" t="s">
        <v>137</v>
      </c>
      <c r="B34" s="432">
        <v>0</v>
      </c>
      <c r="C34" s="186">
        <f>B34*$G$16</f>
        <v>0</v>
      </c>
      <c r="D34" s="432">
        <v>0</v>
      </c>
      <c r="E34" s="209">
        <f>D34*$G$16</f>
        <v>0</v>
      </c>
      <c r="F34" s="433">
        <v>0</v>
      </c>
      <c r="G34" s="110">
        <f>F34*$G$16</f>
        <v>0</v>
      </c>
      <c r="H34" s="282">
        <f>C34+E34+G34</f>
        <v>0</v>
      </c>
      <c r="I34" s="283">
        <f t="shared" ref="I34:I36" si="6">H34*I$13</f>
        <v>0</v>
      </c>
      <c r="J34" s="284">
        <f t="shared" ref="J34" si="7">SUM(H34:I34)</f>
        <v>0</v>
      </c>
      <c r="L34" s="426"/>
      <c r="M34" s="434"/>
      <c r="N34" s="434"/>
      <c r="O34" s="434"/>
      <c r="P34" s="434"/>
      <c r="Q34" s="434"/>
      <c r="R34" s="434"/>
      <c r="S34" s="434"/>
    </row>
    <row r="35" spans="1:19" s="5" customFormat="1" ht="18" customHeight="1" x14ac:dyDescent="0.2">
      <c r="A35" s="184" t="s">
        <v>138</v>
      </c>
      <c r="B35" s="432">
        <v>0</v>
      </c>
      <c r="C35" s="186">
        <f>B35*$G$16</f>
        <v>0</v>
      </c>
      <c r="D35" s="432">
        <v>0</v>
      </c>
      <c r="E35" s="209">
        <f>D35*$G$16</f>
        <v>0</v>
      </c>
      <c r="F35" s="433">
        <v>0</v>
      </c>
      <c r="G35" s="110">
        <f>F35*$G$16</f>
        <v>0</v>
      </c>
      <c r="H35" s="282">
        <f>C35+E35+G35</f>
        <v>0</v>
      </c>
      <c r="I35" s="283">
        <f t="shared" si="6"/>
        <v>0</v>
      </c>
      <c r="J35" s="284">
        <f>SUM(H35:I35)</f>
        <v>0</v>
      </c>
      <c r="L35" s="15"/>
      <c r="M35" s="37"/>
      <c r="N35" s="37"/>
      <c r="O35" s="37"/>
      <c r="P35" s="37"/>
      <c r="Q35" s="37"/>
      <c r="R35" s="37"/>
      <c r="S35" s="37"/>
    </row>
    <row r="36" spans="1:19" s="5" customFormat="1" ht="18" customHeight="1" x14ac:dyDescent="0.2">
      <c r="A36" s="184" t="s">
        <v>139</v>
      </c>
      <c r="B36" s="432">
        <v>0</v>
      </c>
      <c r="C36" s="186">
        <f>B36*$G$16</f>
        <v>0</v>
      </c>
      <c r="D36" s="432">
        <v>0</v>
      </c>
      <c r="E36" s="209">
        <f>D36*$G$16</f>
        <v>0</v>
      </c>
      <c r="F36" s="433">
        <v>0</v>
      </c>
      <c r="G36" s="110">
        <f>F36*$G$16</f>
        <v>0</v>
      </c>
      <c r="H36" s="282">
        <f>C36+E36+G36</f>
        <v>0</v>
      </c>
      <c r="I36" s="283">
        <f>H36*I$13</f>
        <v>0</v>
      </c>
      <c r="J36" s="284">
        <f>SUM(H36:I36)</f>
        <v>0</v>
      </c>
      <c r="L36" s="15"/>
      <c r="M36" s="37"/>
      <c r="N36" s="37"/>
      <c r="O36" s="37"/>
      <c r="P36" s="37"/>
      <c r="Q36" s="37"/>
      <c r="R36" s="37"/>
      <c r="S36" s="37"/>
    </row>
    <row r="37" spans="1:19" s="5" customFormat="1" ht="18" customHeight="1" x14ac:dyDescent="0.2">
      <c r="A37" s="132"/>
      <c r="B37" s="133"/>
      <c r="C37" s="110"/>
      <c r="D37" s="133"/>
      <c r="E37" s="110"/>
      <c r="F37" s="133"/>
      <c r="G37" s="110"/>
      <c r="H37" s="213"/>
      <c r="I37" s="115"/>
      <c r="J37" s="116"/>
      <c r="L37" s="15"/>
      <c r="M37" s="37"/>
      <c r="N37" s="37"/>
      <c r="O37" s="37"/>
      <c r="P37" s="37"/>
      <c r="Q37" s="37"/>
      <c r="R37" s="37"/>
      <c r="S37" s="37"/>
    </row>
    <row r="38" spans="1:19" s="5" customFormat="1" ht="18" customHeight="1" x14ac:dyDescent="0.2">
      <c r="A38" s="132"/>
      <c r="B38" s="133"/>
      <c r="C38" s="110"/>
      <c r="D38" s="133"/>
      <c r="E38" s="110"/>
      <c r="F38" s="133"/>
      <c r="G38" s="110"/>
      <c r="H38" s="213"/>
      <c r="I38" s="115"/>
      <c r="J38" s="116"/>
      <c r="L38" s="15"/>
      <c r="M38" s="37"/>
      <c r="N38" s="37"/>
      <c r="O38" s="37"/>
      <c r="P38" s="37"/>
      <c r="Q38" s="37"/>
      <c r="R38" s="37"/>
      <c r="S38" s="37"/>
    </row>
    <row r="39" spans="1:19" s="5" customFormat="1" ht="18" customHeight="1" x14ac:dyDescent="0.2">
      <c r="A39" s="132"/>
      <c r="B39" s="133"/>
      <c r="C39" s="110"/>
      <c r="D39" s="133"/>
      <c r="E39" s="110"/>
      <c r="F39" s="133"/>
      <c r="G39" s="110"/>
      <c r="H39" s="213"/>
      <c r="I39" s="115"/>
      <c r="J39" s="116"/>
      <c r="L39" s="15"/>
      <c r="M39" s="37"/>
      <c r="N39" s="37"/>
      <c r="O39" s="37"/>
      <c r="P39" s="37"/>
      <c r="Q39" s="37"/>
      <c r="R39" s="37"/>
      <c r="S39" s="37"/>
    </row>
    <row r="40" spans="1:19" s="5" customFormat="1" ht="18" customHeight="1" x14ac:dyDescent="0.2">
      <c r="A40" s="132"/>
      <c r="B40" s="133"/>
      <c r="C40" s="110"/>
      <c r="D40" s="133"/>
      <c r="E40" s="110"/>
      <c r="F40" s="133"/>
      <c r="G40" s="110"/>
      <c r="H40" s="213"/>
      <c r="I40" s="115"/>
      <c r="J40" s="116"/>
      <c r="L40" s="15"/>
      <c r="M40" s="37"/>
      <c r="N40" s="37"/>
      <c r="O40" s="37"/>
      <c r="P40" s="37"/>
      <c r="Q40" s="37"/>
      <c r="R40" s="37"/>
      <c r="S40" s="37"/>
    </row>
    <row r="41" spans="1:19" s="5" customFormat="1" ht="18" customHeight="1" x14ac:dyDescent="0.2">
      <c r="A41" s="132"/>
      <c r="B41" s="133"/>
      <c r="C41" s="110"/>
      <c r="D41" s="133"/>
      <c r="E41" s="110"/>
      <c r="F41" s="133"/>
      <c r="G41" s="110"/>
      <c r="H41" s="213"/>
      <c r="I41" s="115"/>
      <c r="J41" s="116"/>
      <c r="L41" s="15"/>
      <c r="M41" s="37"/>
      <c r="N41" s="37"/>
      <c r="O41" s="37"/>
      <c r="P41" s="37"/>
      <c r="Q41" s="37"/>
      <c r="R41" s="37"/>
      <c r="S41" s="37"/>
    </row>
    <row r="42" spans="1:19" s="5" customFormat="1" ht="18" customHeight="1" x14ac:dyDescent="0.2">
      <c r="A42" s="132"/>
      <c r="B42" s="133"/>
      <c r="C42" s="110"/>
      <c r="D42" s="133"/>
      <c r="E42" s="110"/>
      <c r="F42" s="133"/>
      <c r="G42" s="110"/>
      <c r="H42" s="213"/>
      <c r="I42" s="115"/>
      <c r="J42" s="116"/>
      <c r="L42" s="15"/>
      <c r="M42" s="37"/>
      <c r="N42" s="37"/>
      <c r="O42" s="37"/>
      <c r="P42" s="37"/>
      <c r="Q42" s="37"/>
      <c r="R42" s="37"/>
      <c r="S42" s="37"/>
    </row>
    <row r="43" spans="1:19" s="5" customFormat="1" ht="18" customHeight="1" x14ac:dyDescent="0.2">
      <c r="A43" s="132"/>
      <c r="B43" s="133"/>
      <c r="C43" s="110"/>
      <c r="D43" s="133"/>
      <c r="E43" s="110"/>
      <c r="F43" s="133"/>
      <c r="G43" s="110"/>
      <c r="H43" s="213"/>
      <c r="I43" s="115"/>
      <c r="J43" s="116"/>
      <c r="L43" s="15"/>
      <c r="M43" s="37"/>
      <c r="N43" s="37"/>
      <c r="O43" s="37"/>
      <c r="P43" s="37"/>
      <c r="Q43" s="37"/>
      <c r="R43" s="37"/>
      <c r="S43" s="37"/>
    </row>
    <row r="44" spans="1:19" s="5" customFormat="1" ht="18" customHeight="1" x14ac:dyDescent="0.2">
      <c r="A44" s="132"/>
      <c r="B44" s="133"/>
      <c r="C44" s="110"/>
      <c r="D44" s="133"/>
      <c r="E44" s="110"/>
      <c r="F44" s="133"/>
      <c r="G44" s="110"/>
      <c r="H44" s="213"/>
      <c r="I44" s="115"/>
      <c r="J44" s="116"/>
      <c r="L44" s="15"/>
      <c r="M44" s="37"/>
      <c r="N44" s="37"/>
      <c r="O44" s="37"/>
      <c r="P44" s="37"/>
      <c r="Q44" s="37"/>
      <c r="R44" s="37"/>
      <c r="S44" s="37"/>
    </row>
    <row r="45" spans="1:19" s="5" customFormat="1" ht="18" customHeight="1" x14ac:dyDescent="0.2">
      <c r="A45" s="132"/>
      <c r="B45" s="133"/>
      <c r="C45" s="110"/>
      <c r="D45" s="133"/>
      <c r="E45" s="110"/>
      <c r="F45" s="133"/>
      <c r="G45" s="110"/>
      <c r="H45" s="213"/>
      <c r="I45" s="115"/>
      <c r="J45" s="116"/>
      <c r="L45" s="15"/>
      <c r="M45" s="37"/>
      <c r="N45" s="37"/>
      <c r="O45" s="37"/>
      <c r="P45" s="37"/>
      <c r="Q45" s="37"/>
      <c r="R45" s="37"/>
      <c r="S45" s="37"/>
    </row>
    <row r="46" spans="1:19" s="5" customFormat="1" ht="18" customHeight="1" x14ac:dyDescent="0.2">
      <c r="A46" s="132"/>
      <c r="B46" s="133"/>
      <c r="C46" s="110"/>
      <c r="D46" s="133"/>
      <c r="E46" s="110"/>
      <c r="F46" s="133"/>
      <c r="G46" s="110"/>
      <c r="H46" s="213"/>
      <c r="I46" s="115"/>
      <c r="J46" s="116"/>
      <c r="L46" s="15"/>
      <c r="M46" s="37"/>
      <c r="N46" s="37"/>
      <c r="O46" s="37"/>
      <c r="P46" s="37"/>
      <c r="Q46" s="37"/>
      <c r="R46" s="37"/>
      <c r="S46" s="37"/>
    </row>
    <row r="47" spans="1:19" s="5" customFormat="1" ht="18" customHeight="1" x14ac:dyDescent="0.2">
      <c r="A47" s="132"/>
      <c r="B47" s="133"/>
      <c r="C47" s="110"/>
      <c r="D47" s="133"/>
      <c r="E47" s="110"/>
      <c r="F47" s="133"/>
      <c r="G47" s="110"/>
      <c r="H47" s="213"/>
      <c r="I47" s="115"/>
      <c r="J47" s="116"/>
      <c r="L47" s="15"/>
      <c r="M47" s="37"/>
      <c r="N47" s="37"/>
      <c r="O47" s="37"/>
      <c r="P47" s="37"/>
      <c r="Q47" s="37"/>
      <c r="R47" s="37"/>
      <c r="S47" s="37"/>
    </row>
    <row r="48" spans="1:19" s="5" customFormat="1" ht="18" customHeight="1" x14ac:dyDescent="0.2">
      <c r="A48" s="132"/>
      <c r="B48" s="133"/>
      <c r="C48" s="110"/>
      <c r="D48" s="133"/>
      <c r="E48" s="110"/>
      <c r="F48" s="133"/>
      <c r="G48" s="110"/>
      <c r="H48" s="213"/>
      <c r="I48" s="115"/>
      <c r="J48" s="116"/>
      <c r="L48" s="15"/>
      <c r="M48" s="37"/>
      <c r="N48" s="37"/>
      <c r="O48" s="37"/>
      <c r="P48" s="37"/>
      <c r="Q48" s="37"/>
      <c r="R48" s="37"/>
      <c r="S48" s="37"/>
    </row>
    <row r="49" spans="1:19" s="5" customFormat="1" ht="18" customHeight="1" x14ac:dyDescent="0.2">
      <c r="A49" s="132"/>
      <c r="B49" s="133"/>
      <c r="C49" s="110"/>
      <c r="D49" s="133"/>
      <c r="E49" s="110"/>
      <c r="F49" s="133"/>
      <c r="G49" s="110"/>
      <c r="H49" s="213"/>
      <c r="I49" s="115"/>
      <c r="J49" s="116"/>
      <c r="L49" s="15"/>
      <c r="M49" s="37"/>
      <c r="N49" s="37"/>
      <c r="O49" s="37"/>
      <c r="P49" s="37"/>
      <c r="Q49" s="37"/>
      <c r="R49" s="37"/>
      <c r="S49" s="37"/>
    </row>
    <row r="50" spans="1:19" s="5" customFormat="1" ht="18" customHeight="1" x14ac:dyDescent="0.2">
      <c r="A50" s="132"/>
      <c r="B50" s="133"/>
      <c r="C50" s="110"/>
      <c r="D50" s="133"/>
      <c r="E50" s="110"/>
      <c r="F50" s="133"/>
      <c r="G50" s="110"/>
      <c r="H50" s="213"/>
      <c r="I50" s="115"/>
      <c r="J50" s="116"/>
      <c r="L50" s="15"/>
      <c r="M50" s="37"/>
      <c r="N50" s="37"/>
      <c r="O50" s="37"/>
      <c r="P50" s="37"/>
      <c r="Q50" s="37"/>
      <c r="R50" s="37"/>
      <c r="S50" s="37"/>
    </row>
    <row r="51" spans="1:19" s="5" customFormat="1" ht="18" customHeight="1" x14ac:dyDescent="0.2">
      <c r="A51" s="132"/>
      <c r="B51" s="133"/>
      <c r="C51" s="110"/>
      <c r="D51" s="133"/>
      <c r="E51" s="110"/>
      <c r="F51" s="133"/>
      <c r="G51" s="110"/>
      <c r="H51" s="213"/>
      <c r="I51" s="115"/>
      <c r="J51" s="116"/>
      <c r="L51" s="15"/>
      <c r="M51" s="37"/>
      <c r="N51" s="37"/>
      <c r="O51" s="37"/>
      <c r="P51" s="37"/>
      <c r="Q51" s="37"/>
      <c r="R51" s="37"/>
      <c r="S51" s="37"/>
    </row>
    <row r="52" spans="1:19" s="5" customFormat="1" ht="18" customHeight="1" thickBot="1" x14ac:dyDescent="0.25">
      <c r="A52" s="132"/>
      <c r="B52" s="63"/>
      <c r="C52" s="41"/>
      <c r="D52" s="63"/>
      <c r="E52" s="41"/>
      <c r="F52" s="63"/>
      <c r="G52" s="41"/>
      <c r="H52" s="214"/>
      <c r="I52" s="197"/>
      <c r="J52" s="119"/>
      <c r="L52" s="15"/>
      <c r="M52" s="37"/>
      <c r="N52" s="37"/>
      <c r="O52" s="37"/>
      <c r="P52" s="37"/>
      <c r="Q52" s="37"/>
      <c r="R52" s="37"/>
      <c r="S52" s="37"/>
    </row>
    <row r="53" spans="1:19" s="5" customFormat="1" ht="21.95" customHeight="1" thickTop="1" thickBot="1" x14ac:dyDescent="0.25">
      <c r="A53" s="120" t="s">
        <v>22</v>
      </c>
      <c r="B53" s="329" t="s">
        <v>82</v>
      </c>
      <c r="C53" s="330"/>
      <c r="D53" s="330"/>
      <c r="E53" s="330"/>
      <c r="F53" s="330"/>
      <c r="G53" s="330"/>
      <c r="H53" s="330"/>
      <c r="I53" s="331"/>
      <c r="J53" s="285">
        <f>'100 Series'!J53</f>
        <v>0</v>
      </c>
      <c r="L53" s="19"/>
      <c r="M53" s="15"/>
      <c r="N53" s="15"/>
      <c r="O53" s="15"/>
      <c r="P53" s="15"/>
      <c r="Q53" s="15"/>
      <c r="R53" s="37"/>
      <c r="S53" s="15"/>
    </row>
    <row r="54" spans="1:19" s="5" customFormat="1" ht="15" customHeight="1" thickTop="1" x14ac:dyDescent="0.2">
      <c r="A54" s="332"/>
      <c r="B54" s="333"/>
      <c r="C54" s="333"/>
      <c r="D54" s="333"/>
      <c r="E54" s="333"/>
      <c r="F54" s="333"/>
      <c r="G54" s="333"/>
      <c r="H54" s="333"/>
      <c r="I54" s="333"/>
      <c r="J54" s="334"/>
      <c r="L54" s="15"/>
      <c r="M54" s="15"/>
      <c r="N54" s="15"/>
      <c r="O54" s="15"/>
      <c r="P54" s="15"/>
      <c r="Q54" s="15"/>
      <c r="R54" s="15"/>
      <c r="S54" s="15"/>
    </row>
    <row r="55" spans="1:19" s="5" customFormat="1" ht="20.100000000000001" customHeight="1" x14ac:dyDescent="0.2">
      <c r="A55" s="320" t="s">
        <v>40</v>
      </c>
      <c r="B55" s="321"/>
      <c r="C55" s="321"/>
      <c r="D55" s="321"/>
      <c r="E55" s="321"/>
      <c r="F55" s="321"/>
      <c r="G55" s="321"/>
      <c r="H55" s="321"/>
      <c r="I55" s="321"/>
      <c r="J55" s="322"/>
      <c r="L55" s="15"/>
      <c r="M55" s="44"/>
      <c r="N55" s="15"/>
      <c r="O55" s="15"/>
      <c r="P55" s="15"/>
      <c r="Q55" s="15"/>
      <c r="R55" s="15"/>
      <c r="S55" s="15"/>
    </row>
    <row r="56" spans="1:19" s="5" customFormat="1" ht="15" customHeight="1" x14ac:dyDescent="0.2">
      <c r="A56" s="335"/>
      <c r="B56" s="336"/>
      <c r="C56" s="336"/>
      <c r="D56" s="336"/>
      <c r="E56" s="336"/>
      <c r="F56" s="336"/>
      <c r="G56" s="336"/>
      <c r="H56" s="336"/>
      <c r="I56" s="336"/>
      <c r="J56" s="337"/>
      <c r="L56" s="15"/>
      <c r="M56" s="15"/>
      <c r="N56" s="15"/>
      <c r="O56" s="15"/>
      <c r="P56" s="15"/>
      <c r="Q56" s="15"/>
      <c r="R56" s="15"/>
      <c r="S56" s="15"/>
    </row>
    <row r="57" spans="1:19" s="5" customFormat="1" ht="18" customHeight="1" x14ac:dyDescent="0.2">
      <c r="A57" s="317" t="s">
        <v>77</v>
      </c>
      <c r="B57" s="318"/>
      <c r="C57" s="318"/>
      <c r="D57" s="318"/>
      <c r="E57" s="318"/>
      <c r="F57" s="318"/>
      <c r="G57" s="318"/>
      <c r="H57" s="318"/>
      <c r="I57" s="318"/>
      <c r="J57" s="319"/>
      <c r="O57" s="12"/>
      <c r="P57" s="12"/>
      <c r="Q57" s="12"/>
      <c r="R57" s="12"/>
      <c r="S57" s="12"/>
    </row>
    <row r="58" spans="1:19" s="5" customFormat="1" ht="18" customHeight="1" x14ac:dyDescent="0.2">
      <c r="A58" s="317" t="s">
        <v>61</v>
      </c>
      <c r="B58" s="318"/>
      <c r="C58" s="318"/>
      <c r="D58" s="318"/>
      <c r="E58" s="318"/>
      <c r="F58" s="318"/>
      <c r="G58" s="318"/>
      <c r="H58" s="318"/>
      <c r="I58" s="318"/>
      <c r="J58" s="319"/>
    </row>
    <row r="59" spans="1:19" s="5" customFormat="1" ht="18" customHeight="1" x14ac:dyDescent="0.2">
      <c r="A59" s="317" t="s">
        <v>62</v>
      </c>
      <c r="B59" s="318"/>
      <c r="C59" s="318"/>
      <c r="D59" s="318"/>
      <c r="E59" s="318"/>
      <c r="F59" s="318"/>
      <c r="G59" s="318"/>
      <c r="H59" s="318"/>
      <c r="I59" s="318"/>
      <c r="J59" s="319"/>
      <c r="L59" s="67"/>
      <c r="M59" s="84"/>
      <c r="N59" s="67"/>
      <c r="O59" s="67"/>
      <c r="P59" s="67"/>
    </row>
    <row r="60" spans="1:19" s="5" customFormat="1" ht="18" customHeight="1" x14ac:dyDescent="0.2">
      <c r="A60" s="338" t="s">
        <v>63</v>
      </c>
      <c r="B60" s="339"/>
      <c r="C60" s="339"/>
      <c r="D60" s="339"/>
      <c r="E60" s="339"/>
      <c r="F60" s="339"/>
      <c r="G60" s="339"/>
      <c r="H60" s="339"/>
      <c r="I60" s="339"/>
      <c r="J60" s="340"/>
      <c r="L60" s="67"/>
    </row>
    <row r="61" spans="1:19" s="5" customFormat="1" ht="18" customHeight="1" x14ac:dyDescent="0.2">
      <c r="A61" s="338" t="s">
        <v>23</v>
      </c>
      <c r="B61" s="339"/>
      <c r="C61" s="339"/>
      <c r="D61" s="339"/>
      <c r="E61" s="339"/>
      <c r="F61" s="339"/>
      <c r="G61" s="339"/>
      <c r="H61" s="339"/>
      <c r="I61" s="339"/>
      <c r="J61" s="340"/>
      <c r="L61" s="67"/>
      <c r="O61" s="67"/>
      <c r="P61" s="67"/>
      <c r="Q61" s="67"/>
      <c r="R61" s="67"/>
      <c r="S61" s="67"/>
    </row>
    <row r="62" spans="1:19" s="5" customFormat="1" ht="18" customHeight="1" x14ac:dyDescent="0.2">
      <c r="A62" s="317" t="s">
        <v>64</v>
      </c>
      <c r="B62" s="318"/>
      <c r="C62" s="318"/>
      <c r="D62" s="318"/>
      <c r="E62" s="318"/>
      <c r="F62" s="318"/>
      <c r="G62" s="318"/>
      <c r="H62" s="318"/>
      <c r="I62" s="318"/>
      <c r="J62" s="319"/>
    </row>
    <row r="63" spans="1:19" s="5" customFormat="1" ht="18" customHeight="1" x14ac:dyDescent="0.2">
      <c r="A63" s="317" t="s">
        <v>24</v>
      </c>
      <c r="B63" s="318"/>
      <c r="C63" s="318"/>
      <c r="D63" s="318"/>
      <c r="E63" s="318"/>
      <c r="F63" s="318"/>
      <c r="G63" s="318"/>
      <c r="H63" s="318"/>
      <c r="I63" s="318"/>
      <c r="J63" s="319"/>
    </row>
    <row r="64" spans="1:19" s="5" customFormat="1" ht="18" customHeight="1" x14ac:dyDescent="0.2">
      <c r="A64" s="317" t="s">
        <v>65</v>
      </c>
      <c r="B64" s="318"/>
      <c r="C64" s="318"/>
      <c r="D64" s="318"/>
      <c r="E64" s="318"/>
      <c r="F64" s="318"/>
      <c r="G64" s="318"/>
      <c r="H64" s="318"/>
      <c r="I64" s="318"/>
      <c r="J64" s="319"/>
    </row>
    <row r="65" spans="1:19" s="5" customFormat="1" ht="18" customHeight="1" x14ac:dyDescent="0.2">
      <c r="A65" s="338" t="s">
        <v>66</v>
      </c>
      <c r="B65" s="339"/>
      <c r="C65" s="339"/>
      <c r="D65" s="339"/>
      <c r="E65" s="339"/>
      <c r="F65" s="339"/>
      <c r="G65" s="339"/>
      <c r="H65" s="339"/>
      <c r="I65" s="339"/>
      <c r="J65" s="340"/>
      <c r="L65" s="67"/>
    </row>
    <row r="66" spans="1:19" s="5" customFormat="1" ht="15" customHeight="1" x14ac:dyDescent="0.2">
      <c r="A66" s="121"/>
      <c r="B66" s="15"/>
      <c r="C66" s="15"/>
      <c r="D66" s="15"/>
      <c r="E66" s="15"/>
      <c r="F66" s="15"/>
      <c r="G66" s="15"/>
      <c r="H66" s="45"/>
      <c r="I66" s="45"/>
      <c r="J66" s="123"/>
      <c r="L66" s="15"/>
      <c r="M66" s="15"/>
      <c r="N66" s="15"/>
      <c r="O66" s="15"/>
      <c r="P66" s="15"/>
      <c r="Q66" s="15"/>
      <c r="R66" s="15"/>
      <c r="S66" s="15"/>
    </row>
    <row r="67" spans="1:19" s="5" customFormat="1" ht="15" customHeight="1" x14ac:dyDescent="0.2">
      <c r="A67" s="121"/>
      <c r="B67" s="15"/>
      <c r="C67" s="15"/>
      <c r="D67" s="15"/>
      <c r="E67" s="15"/>
      <c r="F67" s="15"/>
      <c r="G67" s="15"/>
      <c r="H67" s="15"/>
      <c r="I67" s="15"/>
      <c r="J67" s="122"/>
      <c r="L67" s="15"/>
      <c r="M67" s="15"/>
      <c r="N67" s="15"/>
      <c r="O67" s="15"/>
      <c r="P67" s="15"/>
      <c r="Q67" s="15"/>
      <c r="R67" s="15"/>
      <c r="S67" s="15"/>
    </row>
    <row r="68" spans="1:19" s="5" customFormat="1" ht="15" customHeight="1" x14ac:dyDescent="0.2">
      <c r="A68" s="121"/>
      <c r="B68" s="15"/>
      <c r="C68" s="15"/>
      <c r="D68" s="15"/>
      <c r="E68" s="15"/>
      <c r="F68" s="343" t="s">
        <v>12</v>
      </c>
      <c r="G68" s="343"/>
      <c r="H68" s="343"/>
      <c r="I68" s="81"/>
      <c r="J68" s="179"/>
      <c r="L68" s="15"/>
      <c r="M68" s="15"/>
      <c r="N68" s="15"/>
      <c r="O68" s="15"/>
      <c r="P68" s="15"/>
      <c r="Q68" s="15"/>
      <c r="R68" s="15"/>
      <c r="S68" s="15"/>
    </row>
    <row r="69" spans="1:19" s="5" customFormat="1" ht="15" customHeight="1" x14ac:dyDescent="0.2">
      <c r="A69" s="121"/>
      <c r="B69" s="15"/>
      <c r="C69" s="15"/>
      <c r="D69" s="15"/>
      <c r="E69" s="15"/>
      <c r="F69" s="15"/>
      <c r="G69" s="15"/>
      <c r="H69" s="45"/>
      <c r="I69" s="45"/>
      <c r="J69" s="123"/>
      <c r="L69" s="15"/>
      <c r="M69" s="15"/>
      <c r="N69" s="15"/>
      <c r="O69" s="15"/>
      <c r="P69" s="15"/>
      <c r="Q69" s="15"/>
      <c r="R69" s="15"/>
      <c r="S69" s="15"/>
    </row>
    <row r="70" spans="1:19" s="5" customFormat="1" ht="15" customHeight="1" x14ac:dyDescent="0.2">
      <c r="A70" s="121"/>
      <c r="B70" s="15"/>
      <c r="C70" s="15"/>
      <c r="D70" s="15"/>
      <c r="E70" s="15"/>
      <c r="F70" s="15"/>
      <c r="G70" s="15"/>
      <c r="H70" s="45"/>
      <c r="I70" s="45"/>
      <c r="J70" s="123"/>
      <c r="L70" s="15"/>
      <c r="M70" s="15"/>
      <c r="N70" s="15"/>
      <c r="O70" s="15"/>
      <c r="P70" s="15"/>
      <c r="Q70" s="15"/>
      <c r="R70" s="15"/>
      <c r="S70" s="15"/>
    </row>
    <row r="71" spans="1:19" s="5" customFormat="1" ht="15" customHeight="1" x14ac:dyDescent="0.2">
      <c r="A71" s="121"/>
      <c r="B71" s="15"/>
      <c r="C71" s="15"/>
      <c r="D71" s="15"/>
      <c r="E71" s="15"/>
      <c r="F71" s="343" t="s">
        <v>27</v>
      </c>
      <c r="G71" s="343"/>
      <c r="H71" s="343"/>
      <c r="I71" s="81"/>
      <c r="J71" s="179"/>
      <c r="L71" s="15"/>
      <c r="M71" s="15"/>
      <c r="N71" s="15"/>
      <c r="O71" s="15"/>
      <c r="P71" s="15"/>
      <c r="Q71" s="15"/>
      <c r="R71" s="15"/>
      <c r="S71" s="15"/>
    </row>
    <row r="72" spans="1:19" s="5" customFormat="1" ht="15" customHeight="1" x14ac:dyDescent="0.2">
      <c r="A72" s="121"/>
      <c r="B72" s="15"/>
      <c r="C72" s="15"/>
      <c r="D72" s="15"/>
      <c r="E72" s="15"/>
      <c r="F72" s="15"/>
      <c r="G72" s="15"/>
      <c r="H72" s="45"/>
      <c r="I72" s="45"/>
      <c r="J72" s="123"/>
      <c r="L72" s="15"/>
      <c r="M72" s="15"/>
      <c r="N72" s="15"/>
      <c r="O72" s="15"/>
      <c r="P72" s="15"/>
      <c r="Q72" s="15"/>
      <c r="R72" s="15"/>
      <c r="S72" s="15"/>
    </row>
    <row r="73" spans="1:19" s="5" customFormat="1" ht="15" customHeight="1" x14ac:dyDescent="0.2">
      <c r="A73" s="121"/>
      <c r="B73" s="15"/>
      <c r="C73" s="15"/>
      <c r="D73" s="15"/>
      <c r="E73" s="15"/>
      <c r="F73" s="15"/>
      <c r="G73" s="15"/>
      <c r="H73" s="15"/>
      <c r="I73" s="15"/>
      <c r="J73" s="122"/>
      <c r="L73" s="15"/>
      <c r="M73" s="15"/>
      <c r="N73" s="15"/>
      <c r="O73" s="15"/>
      <c r="P73" s="15"/>
      <c r="Q73" s="15"/>
      <c r="R73" s="15"/>
      <c r="S73" s="15"/>
    </row>
    <row r="74" spans="1:19" s="5" customFormat="1" ht="20.100000000000001" customHeight="1" x14ac:dyDescent="0.2">
      <c r="A74" s="342" t="s">
        <v>71</v>
      </c>
      <c r="B74" s="341"/>
      <c r="C74" s="341"/>
      <c r="E74" s="46">
        <v>30</v>
      </c>
      <c r="F74" s="46"/>
      <c r="G74" s="28" t="s">
        <v>85</v>
      </c>
      <c r="H74" s="341" t="s">
        <v>75</v>
      </c>
      <c r="I74" s="341"/>
      <c r="J74" s="124"/>
      <c r="N74" s="46"/>
      <c r="R74" s="12"/>
    </row>
    <row r="75" spans="1:19" s="5" customFormat="1" ht="15" customHeight="1" thickBot="1" x14ac:dyDescent="0.25">
      <c r="A75" s="125"/>
      <c r="B75" s="126"/>
      <c r="C75" s="126"/>
      <c r="D75" s="126"/>
      <c r="E75" s="126"/>
      <c r="F75" s="126"/>
      <c r="G75" s="126"/>
      <c r="H75" s="126"/>
      <c r="I75" s="126"/>
      <c r="J75" s="127"/>
    </row>
    <row r="76" spans="1:19" s="5" customFormat="1" ht="15" customHeight="1" thickTop="1" x14ac:dyDescent="0.2">
      <c r="A76" s="66"/>
      <c r="B76" s="19"/>
      <c r="C76" s="15"/>
      <c r="D76" s="15"/>
      <c r="E76" s="15"/>
      <c r="F76" s="15"/>
      <c r="G76" s="15"/>
      <c r="H76" s="15"/>
      <c r="I76" s="15"/>
      <c r="J76" s="15"/>
      <c r="L76" s="19"/>
      <c r="M76" s="15"/>
      <c r="N76" s="15"/>
      <c r="O76" s="15"/>
      <c r="P76" s="15"/>
      <c r="Q76" s="15"/>
      <c r="R76" s="15"/>
      <c r="S76" s="15"/>
    </row>
    <row r="77" spans="1:19" s="5" customFormat="1" ht="15" customHeight="1" x14ac:dyDescent="0.2">
      <c r="A77" s="19"/>
      <c r="B77" s="19"/>
      <c r="C77" s="15"/>
      <c r="D77" s="15"/>
      <c r="E77" s="15"/>
      <c r="F77" s="15"/>
      <c r="G77" s="15"/>
      <c r="H77" s="15"/>
      <c r="I77" s="15"/>
      <c r="J77" s="15"/>
      <c r="L77" s="19"/>
      <c r="M77" s="15"/>
      <c r="N77" s="15"/>
      <c r="O77" s="15"/>
      <c r="P77" s="15"/>
      <c r="Q77" s="15"/>
      <c r="R77" s="15"/>
      <c r="S77" s="15"/>
    </row>
    <row r="78" spans="1:19" s="5" customFormat="1" ht="15" customHeight="1" x14ac:dyDescent="0.2">
      <c r="E78" s="46"/>
      <c r="F78" s="46"/>
      <c r="I78" s="12"/>
      <c r="J78" s="15"/>
      <c r="L78" s="15"/>
      <c r="M78" s="15"/>
      <c r="N78" s="15"/>
      <c r="O78" s="15"/>
      <c r="P78" s="15"/>
      <c r="Q78" s="15"/>
      <c r="R78" s="15"/>
      <c r="S78" s="15"/>
    </row>
    <row r="79" spans="1:19" s="5" customFormat="1" ht="15" customHeight="1" x14ac:dyDescent="0.2">
      <c r="N79" s="46"/>
      <c r="R79" s="12"/>
    </row>
    <row r="80" spans="1:19" s="5" customFormat="1" ht="15" customHeight="1" x14ac:dyDescent="0.2"/>
    <row r="81" s="5" customFormat="1" ht="15" customHeight="1" x14ac:dyDescent="0.2"/>
    <row r="82" s="5" customFormat="1" ht="15" customHeight="1" x14ac:dyDescent="0.2"/>
    <row r="83" s="5" customFormat="1" ht="15" customHeight="1" x14ac:dyDescent="0.2"/>
    <row r="84" s="5" customFormat="1" ht="15" customHeight="1" x14ac:dyDescent="0.2"/>
    <row r="85" s="5" customFormat="1" ht="15" customHeight="1" x14ac:dyDescent="0.2"/>
    <row r="86" s="5" customFormat="1" ht="15" customHeight="1" x14ac:dyDescent="0.2"/>
    <row r="87" s="5" customFormat="1" ht="15" customHeight="1" x14ac:dyDescent="0.2"/>
    <row r="88" s="5" customFormat="1" ht="15" customHeight="1" x14ac:dyDescent="0.2"/>
    <row r="89" s="5" customFormat="1" ht="15" customHeight="1" x14ac:dyDescent="0.2"/>
    <row r="90" s="5" customFormat="1" ht="15" customHeight="1" x14ac:dyDescent="0.2"/>
    <row r="91" s="5" customFormat="1" ht="15" customHeight="1" x14ac:dyDescent="0.2"/>
    <row r="92" s="5" customFormat="1" ht="15" customHeight="1" x14ac:dyDescent="0.2"/>
    <row r="93" s="5" customFormat="1" ht="15" customHeight="1" x14ac:dyDescent="0.2"/>
    <row r="94" s="5" customFormat="1" ht="15" customHeight="1" x14ac:dyDescent="0.2"/>
    <row r="95" s="5" customFormat="1" ht="15" customHeight="1" x14ac:dyDescent="0.2"/>
    <row r="96" s="5" customFormat="1" ht="15" customHeight="1" x14ac:dyDescent="0.2"/>
    <row r="97" s="5" customFormat="1" ht="15" customHeight="1" x14ac:dyDescent="0.2"/>
    <row r="98" s="5" customFormat="1" ht="15" customHeight="1" x14ac:dyDescent="0.2"/>
    <row r="99" s="5" customFormat="1" ht="12" customHeight="1" x14ac:dyDescent="0.2"/>
    <row r="100" s="5" customFormat="1" ht="12" customHeight="1" x14ac:dyDescent="0.2"/>
    <row r="101" s="5" customFormat="1" ht="12" customHeight="1" x14ac:dyDescent="0.2"/>
    <row r="102" s="5" customFormat="1" ht="12.75" customHeight="1" x14ac:dyDescent="0.2"/>
    <row r="103" s="5" customFormat="1" ht="12" customHeight="1" x14ac:dyDescent="0.2"/>
    <row r="104" s="5" customFormat="1" ht="12" customHeight="1" x14ac:dyDescent="0.2"/>
    <row r="105" s="5" customFormat="1" ht="12" customHeight="1" x14ac:dyDescent="0.2"/>
    <row r="106" ht="9" customHeight="1" x14ac:dyDescent="0.2"/>
    <row r="107" ht="12" customHeight="1" x14ac:dyDescent="0.2"/>
  </sheetData>
  <mergeCells count="24">
    <mergeCell ref="A65:J65"/>
    <mergeCell ref="F68:H68"/>
    <mergeCell ref="F71:H71"/>
    <mergeCell ref="A74:C74"/>
    <mergeCell ref="H74:I74"/>
    <mergeCell ref="A59:J59"/>
    <mergeCell ref="A60:J60"/>
    <mergeCell ref="A61:J61"/>
    <mergeCell ref="A62:J62"/>
    <mergeCell ref="A63:J63"/>
    <mergeCell ref="A64:J64"/>
    <mergeCell ref="B53:I53"/>
    <mergeCell ref="A54:J54"/>
    <mergeCell ref="A55:J55"/>
    <mergeCell ref="A56:J56"/>
    <mergeCell ref="A57:J57"/>
    <mergeCell ref="A58:J58"/>
    <mergeCell ref="A1:J1"/>
    <mergeCell ref="A2:J2"/>
    <mergeCell ref="A3:J3"/>
    <mergeCell ref="G7:H7"/>
    <mergeCell ref="G8:H8"/>
    <mergeCell ref="A16:F16"/>
    <mergeCell ref="H16:J16"/>
  </mergeCells>
  <phoneticPr fontId="17" type="noConversion"/>
  <printOptions horizontalCentered="1"/>
  <pageMargins left="0.25" right="0.25" top="0.5" bottom="0.25" header="0.31496062992126" footer="0.31496062992126"/>
  <pageSetup paperSize="5" scale="78" fitToHeight="0" orientation="portrait" r:id="rId1"/>
  <colBreaks count="1" manualBreakCount="1">
    <brk id="9" max="7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view="pageBreakPreview" zoomScaleNormal="100" zoomScaleSheetLayoutView="100" workbookViewId="0">
      <selection activeCell="B4" sqref="B4"/>
    </sheetView>
  </sheetViews>
  <sheetFormatPr defaultColWidth="12.5703125" defaultRowHeight="12.75" x14ac:dyDescent="0.2"/>
  <cols>
    <col min="1" max="1" width="18.7109375" style="178" customWidth="1"/>
    <col min="2" max="2" width="21.7109375" style="178" customWidth="1"/>
    <col min="3" max="7" width="12.7109375" style="178" customWidth="1"/>
    <col min="8" max="11" width="12.5703125" style="178"/>
  </cols>
  <sheetData>
    <row r="1" spans="1:11" s="49" customFormat="1" ht="9.9499999999999993" customHeight="1" thickTop="1" x14ac:dyDescent="0.2">
      <c r="A1" s="364"/>
      <c r="B1" s="365"/>
      <c r="C1" s="365"/>
      <c r="D1" s="365"/>
      <c r="E1" s="365"/>
      <c r="F1" s="365"/>
      <c r="G1" s="366"/>
      <c r="H1" s="45"/>
      <c r="I1" s="45"/>
      <c r="J1" s="45"/>
      <c r="K1" s="45"/>
    </row>
    <row r="2" spans="1:11" s="49" customFormat="1" ht="20.100000000000001" customHeight="1" x14ac:dyDescent="0.2">
      <c r="A2" s="367" t="s">
        <v>1</v>
      </c>
      <c r="B2" s="368"/>
      <c r="C2" s="368"/>
      <c r="D2" s="368"/>
      <c r="E2" s="368"/>
      <c r="F2" s="368"/>
      <c r="G2" s="369"/>
      <c r="H2" s="45"/>
      <c r="I2" s="45"/>
      <c r="J2" s="45"/>
      <c r="K2" s="45"/>
    </row>
    <row r="3" spans="1:11" s="49" customFormat="1" ht="9.9499999999999993" customHeight="1" x14ac:dyDescent="0.2">
      <c r="A3" s="168"/>
      <c r="B3" s="45"/>
      <c r="C3" s="45"/>
      <c r="D3" s="45"/>
      <c r="E3" s="163"/>
      <c r="F3" s="169"/>
      <c r="G3" s="170"/>
      <c r="H3" s="45"/>
      <c r="I3" s="45"/>
      <c r="J3" s="45"/>
      <c r="K3" s="45"/>
    </row>
    <row r="4" spans="1:11" s="49" customFormat="1" ht="17.100000000000001" customHeight="1" x14ac:dyDescent="0.2">
      <c r="A4" s="171" t="s">
        <v>3</v>
      </c>
      <c r="B4" s="172" t="s">
        <v>116</v>
      </c>
      <c r="C4" s="159"/>
      <c r="D4" s="158"/>
      <c r="E4" s="158" t="s">
        <v>2</v>
      </c>
      <c r="F4" s="279">
        <f>'100 Series'!H4</f>
        <v>45748</v>
      </c>
      <c r="G4" s="170"/>
      <c r="H4" s="45"/>
      <c r="I4" s="45"/>
      <c r="J4" s="45"/>
      <c r="K4" s="45"/>
    </row>
    <row r="5" spans="1:11" s="49" customFormat="1" ht="17.100000000000001" customHeight="1" x14ac:dyDescent="0.2">
      <c r="A5" s="171" t="s">
        <v>4</v>
      </c>
      <c r="B5" s="162" t="s">
        <v>28</v>
      </c>
      <c r="C5" s="159"/>
      <c r="D5" s="158"/>
      <c r="E5" s="158" t="s">
        <v>5</v>
      </c>
      <c r="F5" s="280" t="str">
        <f>'100 Series'!H5</f>
        <v>XXX - XXX</v>
      </c>
      <c r="G5" s="53"/>
      <c r="H5" s="45"/>
      <c r="I5" s="45"/>
      <c r="J5" s="45"/>
      <c r="K5" s="45"/>
    </row>
    <row r="6" spans="1:11" s="49" customFormat="1" ht="9.9499999999999993" customHeight="1" x14ac:dyDescent="0.2">
      <c r="A6" s="171"/>
      <c r="B6" s="81" t="s">
        <v>0</v>
      </c>
      <c r="C6" s="81"/>
      <c r="D6" s="45"/>
      <c r="E6" s="173"/>
      <c r="F6" s="174"/>
      <c r="G6" s="175"/>
      <c r="H6" s="45"/>
      <c r="I6" s="45"/>
      <c r="J6" s="45"/>
      <c r="K6" s="45"/>
    </row>
    <row r="7" spans="1:11" s="49" customFormat="1" ht="17.100000000000001" customHeight="1" x14ac:dyDescent="0.2">
      <c r="A7" s="171" t="s">
        <v>6</v>
      </c>
      <c r="B7" s="166" t="str">
        <f>'100 Series'!C7</f>
        <v>T. B. A.</v>
      </c>
      <c r="C7" s="167"/>
      <c r="D7" s="377" t="str">
        <f>'100 Series'!G7</f>
        <v>CONTRACT PERIOD :</v>
      </c>
      <c r="E7" s="377"/>
      <c r="F7" s="377"/>
      <c r="G7" s="54"/>
      <c r="H7" s="45"/>
      <c r="I7" s="45"/>
      <c r="J7" s="45"/>
      <c r="K7" s="45"/>
    </row>
    <row r="8" spans="1:11" s="49" customFormat="1" ht="17.100000000000001" customHeight="1" x14ac:dyDescent="0.2">
      <c r="A8" s="171" t="s">
        <v>8</v>
      </c>
      <c r="B8" s="166" t="str">
        <f>'100 Series'!C8</f>
        <v>A - 17</v>
      </c>
      <c r="C8" s="159"/>
      <c r="D8" s="345" t="str">
        <f>'100 Series'!G8</f>
        <v>April 1, 2025 to March 31, 2026</v>
      </c>
      <c r="E8" s="345"/>
      <c r="F8" s="345"/>
      <c r="G8" s="53"/>
      <c r="H8" s="45"/>
      <c r="I8" s="45"/>
      <c r="J8" s="45"/>
      <c r="K8" s="45"/>
    </row>
    <row r="9" spans="1:11" s="45" customFormat="1" ht="9.9499999999999993" customHeight="1" thickBot="1" x14ac:dyDescent="0.25">
      <c r="A9" s="52"/>
      <c r="B9" s="139"/>
      <c r="C9" s="139"/>
      <c r="D9" s="139"/>
      <c r="E9" s="139"/>
      <c r="F9" s="139"/>
      <c r="G9" s="165"/>
    </row>
    <row r="10" spans="1:11" s="81" customFormat="1" ht="15" customHeight="1" thickTop="1" thickBot="1" x14ac:dyDescent="0.25">
      <c r="A10" s="148"/>
      <c r="B10" s="370" t="s">
        <v>83</v>
      </c>
      <c r="C10" s="371"/>
      <c r="D10" s="372"/>
      <c r="E10" s="149" t="s">
        <v>56</v>
      </c>
      <c r="F10" s="150" t="s">
        <v>13</v>
      </c>
      <c r="G10" s="151" t="s">
        <v>9</v>
      </c>
    </row>
    <row r="11" spans="1:11" s="45" customFormat="1" ht="18" customHeight="1" thickTop="1" thickBot="1" x14ac:dyDescent="0.25">
      <c r="A11" s="152"/>
      <c r="B11" s="373"/>
      <c r="C11" s="374"/>
      <c r="D11" s="375"/>
      <c r="E11" s="153" t="s">
        <v>55</v>
      </c>
      <c r="F11" s="154">
        <v>0.13</v>
      </c>
      <c r="G11" s="155"/>
    </row>
    <row r="12" spans="1:11" s="50" customFormat="1" ht="5.0999999999999996" customHeight="1" thickTop="1" thickBot="1" x14ac:dyDescent="0.25">
      <c r="A12" s="145"/>
      <c r="B12" s="146"/>
      <c r="C12" s="146"/>
      <c r="D12" s="146"/>
      <c r="E12" s="146"/>
      <c r="F12" s="146"/>
      <c r="G12" s="147"/>
    </row>
    <row r="13" spans="1:11" s="45" customFormat="1" ht="15" customHeight="1" thickTop="1" x14ac:dyDescent="0.2">
      <c r="A13" s="60" t="s">
        <v>15</v>
      </c>
      <c r="B13" s="381" t="s">
        <v>57</v>
      </c>
      <c r="C13" s="381"/>
      <c r="D13" s="381"/>
      <c r="E13" s="143"/>
      <c r="F13" s="144"/>
      <c r="G13" s="59"/>
    </row>
    <row r="14" spans="1:11" s="45" customFormat="1" ht="15" customHeight="1" x14ac:dyDescent="0.2">
      <c r="A14" s="247"/>
      <c r="B14" s="380" t="s">
        <v>31</v>
      </c>
      <c r="C14" s="380"/>
      <c r="D14" s="380"/>
      <c r="E14" s="248"/>
      <c r="F14" s="249"/>
      <c r="G14" s="250"/>
      <c r="H14" s="251"/>
    </row>
    <row r="15" spans="1:11" s="50" customFormat="1" ht="15" customHeight="1" x14ac:dyDescent="0.2">
      <c r="A15" s="252"/>
      <c r="B15" s="378" t="s">
        <v>16</v>
      </c>
      <c r="C15" s="378"/>
      <c r="D15" s="378"/>
      <c r="E15" s="295">
        <v>0</v>
      </c>
      <c r="F15" s="296">
        <f>F$11*(E15)</f>
        <v>0</v>
      </c>
      <c r="G15" s="297">
        <f>SUM(E15:F15)</f>
        <v>0</v>
      </c>
      <c r="H15" s="253"/>
    </row>
    <row r="16" spans="1:11" s="50" customFormat="1" ht="15" customHeight="1" x14ac:dyDescent="0.2">
      <c r="A16" s="252"/>
      <c r="B16" s="378" t="s">
        <v>17</v>
      </c>
      <c r="C16" s="378"/>
      <c r="D16" s="378"/>
      <c r="E16" s="295">
        <v>0</v>
      </c>
      <c r="F16" s="296">
        <f t="shared" ref="F16:F17" si="0">F$11*(E16)</f>
        <v>0</v>
      </c>
      <c r="G16" s="297">
        <f t="shared" ref="G16:G17" si="1">SUM(E16:F16)</f>
        <v>0</v>
      </c>
      <c r="H16" s="253"/>
    </row>
    <row r="17" spans="1:8" s="50" customFormat="1" ht="15" customHeight="1" thickBot="1" x14ac:dyDescent="0.25">
      <c r="A17" s="254"/>
      <c r="B17" s="379" t="s">
        <v>58</v>
      </c>
      <c r="C17" s="379"/>
      <c r="D17" s="379"/>
      <c r="E17" s="298">
        <v>0</v>
      </c>
      <c r="F17" s="299">
        <f t="shared" si="0"/>
        <v>0</v>
      </c>
      <c r="G17" s="300">
        <f t="shared" si="1"/>
        <v>0</v>
      </c>
      <c r="H17" s="253"/>
    </row>
    <row r="18" spans="1:8" s="50" customFormat="1" ht="45" customHeight="1" thickTop="1" x14ac:dyDescent="0.2">
      <c r="A18" s="396" t="s">
        <v>114</v>
      </c>
      <c r="B18" s="397"/>
      <c r="C18" s="397"/>
      <c r="D18" s="397"/>
      <c r="E18" s="397"/>
      <c r="F18" s="397"/>
      <c r="G18" s="398"/>
      <c r="H18" s="253"/>
    </row>
    <row r="19" spans="1:8" s="50" customFormat="1" ht="20.100000000000001" customHeight="1" x14ac:dyDescent="0.2">
      <c r="A19" s="399" t="s">
        <v>113</v>
      </c>
      <c r="B19" s="400"/>
      <c r="C19" s="400"/>
      <c r="D19" s="400"/>
      <c r="E19" s="400"/>
      <c r="F19" s="400"/>
      <c r="G19" s="401"/>
      <c r="H19" s="253"/>
    </row>
    <row r="20" spans="1:8" s="50" customFormat="1" ht="20.100000000000001" customHeight="1" thickBot="1" x14ac:dyDescent="0.25">
      <c r="A20" s="402" t="s">
        <v>112</v>
      </c>
      <c r="B20" s="403"/>
      <c r="C20" s="403"/>
      <c r="D20" s="403"/>
      <c r="E20" s="403"/>
      <c r="F20" s="403"/>
      <c r="G20" s="404"/>
      <c r="H20" s="253"/>
    </row>
    <row r="21" spans="1:8" s="50" customFormat="1" ht="15" customHeight="1" thickTop="1" thickBot="1" x14ac:dyDescent="0.25">
      <c r="A21" s="255"/>
      <c r="B21" s="256"/>
      <c r="C21" s="256"/>
      <c r="D21" s="256"/>
      <c r="E21" s="256"/>
      <c r="F21" s="256"/>
      <c r="G21" s="257"/>
      <c r="H21" s="253"/>
    </row>
    <row r="22" spans="1:8" s="50" customFormat="1" ht="15" customHeight="1" thickTop="1" x14ac:dyDescent="0.2">
      <c r="A22" s="258" t="s">
        <v>19</v>
      </c>
      <c r="B22" s="259" t="s">
        <v>68</v>
      </c>
      <c r="C22" s="260" t="s">
        <v>29</v>
      </c>
      <c r="D22" s="261" t="s">
        <v>30</v>
      </c>
      <c r="E22" s="301">
        <v>0</v>
      </c>
      <c r="F22" s="302">
        <f t="shared" ref="F22" si="2">0.13*(E22)</f>
        <v>0</v>
      </c>
      <c r="G22" s="303">
        <f t="shared" ref="G22" si="3">E22+F22</f>
        <v>0</v>
      </c>
      <c r="H22" s="253"/>
    </row>
    <row r="23" spans="1:8" s="50" customFormat="1" ht="15" customHeight="1" x14ac:dyDescent="0.2">
      <c r="A23" s="262"/>
      <c r="B23" s="263" t="s">
        <v>69</v>
      </c>
      <c r="C23" s="264"/>
      <c r="D23" s="265"/>
      <c r="E23" s="266"/>
      <c r="F23" s="267"/>
      <c r="G23" s="268"/>
      <c r="H23" s="253"/>
    </row>
    <row r="24" spans="1:8" s="50" customFormat="1" ht="15" customHeight="1" x14ac:dyDescent="0.2">
      <c r="A24" s="252"/>
      <c r="B24" s="269" t="s">
        <v>16</v>
      </c>
      <c r="C24" s="264" t="s">
        <v>101</v>
      </c>
      <c r="D24" s="270"/>
      <c r="E24" s="304">
        <v>0</v>
      </c>
      <c r="F24" s="305">
        <f t="shared" ref="F24:F29" si="4">0.13*(E24)</f>
        <v>0</v>
      </c>
      <c r="G24" s="306">
        <f t="shared" ref="G24:G29" si="5">E24+F24</f>
        <v>0</v>
      </c>
      <c r="H24" s="253"/>
    </row>
    <row r="25" spans="1:8" s="50" customFormat="1" ht="15" customHeight="1" x14ac:dyDescent="0.2">
      <c r="A25" s="252"/>
      <c r="B25" s="269" t="s">
        <v>17</v>
      </c>
      <c r="C25" s="264" t="s">
        <v>102</v>
      </c>
      <c r="D25" s="270"/>
      <c r="E25" s="304">
        <v>0</v>
      </c>
      <c r="F25" s="305">
        <f t="shared" si="4"/>
        <v>0</v>
      </c>
      <c r="G25" s="306">
        <f t="shared" si="5"/>
        <v>0</v>
      </c>
      <c r="H25" s="253"/>
    </row>
    <row r="26" spans="1:8" s="50" customFormat="1" ht="15" customHeight="1" x14ac:dyDescent="0.2">
      <c r="A26" s="252"/>
      <c r="B26" s="269" t="s">
        <v>18</v>
      </c>
      <c r="C26" s="264" t="s">
        <v>103</v>
      </c>
      <c r="D26" s="270"/>
      <c r="E26" s="304">
        <v>0</v>
      </c>
      <c r="F26" s="305">
        <f t="shared" si="4"/>
        <v>0</v>
      </c>
      <c r="G26" s="306">
        <f t="shared" si="5"/>
        <v>0</v>
      </c>
      <c r="H26" s="253"/>
    </row>
    <row r="27" spans="1:8" s="50" customFormat="1" ht="15" customHeight="1" x14ac:dyDescent="0.2">
      <c r="A27" s="252"/>
      <c r="B27" s="269" t="s">
        <v>20</v>
      </c>
      <c r="C27" s="264" t="s">
        <v>104</v>
      </c>
      <c r="D27" s="270"/>
      <c r="E27" s="304">
        <v>0</v>
      </c>
      <c r="F27" s="305">
        <f t="shared" si="4"/>
        <v>0</v>
      </c>
      <c r="G27" s="306">
        <f t="shared" si="5"/>
        <v>0</v>
      </c>
      <c r="H27" s="253"/>
    </row>
    <row r="28" spans="1:8" s="50" customFormat="1" ht="15" customHeight="1" x14ac:dyDescent="0.2">
      <c r="A28" s="252"/>
      <c r="B28" s="269" t="s">
        <v>21</v>
      </c>
      <c r="C28" s="264" t="s">
        <v>105</v>
      </c>
      <c r="D28" s="270"/>
      <c r="E28" s="304">
        <v>0</v>
      </c>
      <c r="F28" s="305">
        <f t="shared" ref="F28" si="6">0.13*(E28)</f>
        <v>0</v>
      </c>
      <c r="G28" s="306">
        <f t="shared" ref="G28" si="7">E28+F28</f>
        <v>0</v>
      </c>
      <c r="H28" s="253"/>
    </row>
    <row r="29" spans="1:8" s="50" customFormat="1" ht="15" customHeight="1" thickBot="1" x14ac:dyDescent="0.25">
      <c r="A29" s="271"/>
      <c r="B29" s="272" t="s">
        <v>100</v>
      </c>
      <c r="C29" s="273" t="s">
        <v>106</v>
      </c>
      <c r="D29" s="274"/>
      <c r="E29" s="307">
        <v>0</v>
      </c>
      <c r="F29" s="308">
        <f t="shared" si="4"/>
        <v>0</v>
      </c>
      <c r="G29" s="309">
        <f t="shared" si="5"/>
        <v>0</v>
      </c>
      <c r="H29" s="253"/>
    </row>
    <row r="30" spans="1:8" s="50" customFormat="1" ht="20.100000000000001" customHeight="1" thickTop="1" x14ac:dyDescent="0.2">
      <c r="A30" s="396" t="s">
        <v>107</v>
      </c>
      <c r="B30" s="397"/>
      <c r="C30" s="397"/>
      <c r="D30" s="397"/>
      <c r="E30" s="397"/>
      <c r="F30" s="397"/>
      <c r="G30" s="398"/>
      <c r="H30" s="253"/>
    </row>
    <row r="31" spans="1:8" s="45" customFormat="1" ht="39.950000000000003" customHeight="1" x14ac:dyDescent="0.2">
      <c r="A31" s="405" t="s">
        <v>108</v>
      </c>
      <c r="B31" s="400"/>
      <c r="C31" s="400"/>
      <c r="D31" s="400"/>
      <c r="E31" s="400"/>
      <c r="F31" s="400"/>
      <c r="G31" s="401"/>
      <c r="H31" s="251"/>
    </row>
    <row r="32" spans="1:8" s="45" customFormat="1" ht="20.100000000000001" customHeight="1" x14ac:dyDescent="0.2">
      <c r="A32" s="391" t="s">
        <v>109</v>
      </c>
      <c r="B32" s="392"/>
      <c r="C32" s="392"/>
      <c r="D32" s="392"/>
      <c r="E32" s="392"/>
      <c r="F32" s="392"/>
      <c r="G32" s="393"/>
    </row>
    <row r="33" spans="1:9" s="45" customFormat="1" ht="20.100000000000001" customHeight="1" x14ac:dyDescent="0.2">
      <c r="A33" s="406" t="s">
        <v>110</v>
      </c>
      <c r="B33" s="392"/>
      <c r="C33" s="392"/>
      <c r="D33" s="392"/>
      <c r="E33" s="392"/>
      <c r="F33" s="392"/>
      <c r="G33" s="393"/>
    </row>
    <row r="34" spans="1:9" s="45" customFormat="1" ht="20.100000000000001" customHeight="1" x14ac:dyDescent="0.2">
      <c r="A34" s="391" t="s">
        <v>111</v>
      </c>
      <c r="B34" s="392"/>
      <c r="C34" s="392"/>
      <c r="D34" s="392"/>
      <c r="E34" s="392"/>
      <c r="F34" s="392"/>
      <c r="G34" s="393"/>
    </row>
    <row r="35" spans="1:9" s="45" customFormat="1" ht="20.100000000000001" customHeight="1" thickBot="1" x14ac:dyDescent="0.25">
      <c r="A35" s="407" t="s">
        <v>115</v>
      </c>
      <c r="B35" s="408"/>
      <c r="C35" s="408"/>
      <c r="D35" s="408"/>
      <c r="E35" s="408"/>
      <c r="F35" s="408"/>
      <c r="G35" s="409"/>
    </row>
    <row r="36" spans="1:9" s="45" customFormat="1" ht="5.0999999999999996" customHeight="1" thickTop="1" thickBot="1" x14ac:dyDescent="0.25">
      <c r="A36" s="145"/>
      <c r="B36" s="146"/>
      <c r="C36" s="146"/>
      <c r="D36" s="146"/>
      <c r="E36" s="146"/>
      <c r="F36" s="146"/>
      <c r="G36" s="147"/>
    </row>
    <row r="37" spans="1:9" s="45" customFormat="1" ht="30" customHeight="1" thickTop="1" thickBot="1" x14ac:dyDescent="0.25">
      <c r="A37" s="413" t="s">
        <v>67</v>
      </c>
      <c r="B37" s="414"/>
      <c r="C37" s="414"/>
      <c r="D37" s="414"/>
      <c r="E37" s="414"/>
      <c r="F37" s="414"/>
      <c r="G37" s="415"/>
    </row>
    <row r="38" spans="1:9" s="45" customFormat="1" ht="35.1" customHeight="1" thickTop="1" thickBot="1" x14ac:dyDescent="0.25">
      <c r="A38" s="281" t="s">
        <v>22</v>
      </c>
      <c r="B38" s="388" t="s">
        <v>82</v>
      </c>
      <c r="C38" s="389"/>
      <c r="D38" s="389"/>
      <c r="E38" s="389"/>
      <c r="F38" s="390"/>
      <c r="G38" s="310">
        <f>'100 Series'!J53</f>
        <v>0</v>
      </c>
      <c r="H38" s="5"/>
      <c r="I38" s="5"/>
    </row>
    <row r="39" spans="1:9" s="45" customFormat="1" ht="15" customHeight="1" thickTop="1" x14ac:dyDescent="0.2">
      <c r="A39" s="55"/>
      <c r="G39" s="54"/>
    </row>
    <row r="40" spans="1:9" s="45" customFormat="1" ht="20.100000000000001" customHeight="1" x14ac:dyDescent="0.2">
      <c r="A40" s="410" t="s">
        <v>59</v>
      </c>
      <c r="B40" s="411"/>
      <c r="C40" s="411"/>
      <c r="D40" s="411"/>
      <c r="E40" s="411"/>
      <c r="F40" s="411"/>
      <c r="G40" s="412"/>
    </row>
    <row r="41" spans="1:9" s="45" customFormat="1" ht="15" customHeight="1" x14ac:dyDescent="0.2">
      <c r="A41" s="382" t="s">
        <v>60</v>
      </c>
      <c r="B41" s="383"/>
      <c r="C41" s="383"/>
      <c r="D41" s="383"/>
      <c r="E41" s="383"/>
      <c r="F41" s="383"/>
      <c r="G41" s="384"/>
    </row>
    <row r="42" spans="1:9" s="45" customFormat="1" ht="15" customHeight="1" x14ac:dyDescent="0.2">
      <c r="A42" s="382" t="s">
        <v>61</v>
      </c>
      <c r="B42" s="383"/>
      <c r="C42" s="383"/>
      <c r="D42" s="383"/>
      <c r="E42" s="383"/>
      <c r="F42" s="383"/>
      <c r="G42" s="384"/>
    </row>
    <row r="43" spans="1:9" s="45" customFormat="1" ht="15" customHeight="1" x14ac:dyDescent="0.2">
      <c r="A43" s="382" t="s">
        <v>62</v>
      </c>
      <c r="B43" s="383"/>
      <c r="C43" s="383"/>
      <c r="D43" s="383"/>
      <c r="E43" s="383"/>
      <c r="F43" s="383"/>
      <c r="G43" s="384"/>
    </row>
    <row r="44" spans="1:9" s="45" customFormat="1" ht="15" customHeight="1" x14ac:dyDescent="0.2">
      <c r="A44" s="385" t="s">
        <v>89</v>
      </c>
      <c r="B44" s="386"/>
      <c r="C44" s="386"/>
      <c r="D44" s="386"/>
      <c r="E44" s="386"/>
      <c r="F44" s="386"/>
      <c r="G44" s="387"/>
    </row>
    <row r="45" spans="1:9" s="45" customFormat="1" ht="15" customHeight="1" x14ac:dyDescent="0.2">
      <c r="A45" s="385" t="s">
        <v>97</v>
      </c>
      <c r="B45" s="386"/>
      <c r="C45" s="386"/>
      <c r="D45" s="386"/>
      <c r="E45" s="386"/>
      <c r="F45" s="386"/>
      <c r="G45" s="387"/>
    </row>
    <row r="46" spans="1:9" s="45" customFormat="1" ht="15" customHeight="1" x14ac:dyDescent="0.2">
      <c r="A46" s="382" t="s">
        <v>98</v>
      </c>
      <c r="B46" s="383"/>
      <c r="C46" s="383"/>
      <c r="D46" s="383"/>
      <c r="E46" s="383"/>
      <c r="F46" s="383"/>
      <c r="G46" s="384"/>
    </row>
    <row r="47" spans="1:9" s="45" customFormat="1" ht="15" customHeight="1" x14ac:dyDescent="0.2">
      <c r="A47" s="382" t="s">
        <v>99</v>
      </c>
      <c r="B47" s="383"/>
      <c r="C47" s="383"/>
      <c r="D47" s="383"/>
      <c r="E47" s="383"/>
      <c r="F47" s="383"/>
      <c r="G47" s="384"/>
    </row>
    <row r="48" spans="1:9" s="45" customFormat="1" ht="15" customHeight="1" x14ac:dyDescent="0.2">
      <c r="A48" s="382" t="s">
        <v>65</v>
      </c>
      <c r="B48" s="383"/>
      <c r="C48" s="383"/>
      <c r="D48" s="383"/>
      <c r="E48" s="383"/>
      <c r="F48" s="383"/>
      <c r="G48" s="384"/>
    </row>
    <row r="49" spans="1:11" s="45" customFormat="1" ht="15" customHeight="1" x14ac:dyDescent="0.2">
      <c r="A49" s="385" t="s">
        <v>66</v>
      </c>
      <c r="B49" s="386"/>
      <c r="C49" s="386"/>
      <c r="D49" s="386"/>
      <c r="E49" s="386"/>
      <c r="F49" s="386"/>
      <c r="G49" s="387"/>
    </row>
    <row r="50" spans="1:11" s="45" customFormat="1" ht="15" customHeight="1" x14ac:dyDescent="0.2">
      <c r="A50" s="55"/>
      <c r="G50" s="54"/>
    </row>
    <row r="51" spans="1:11" s="45" customFormat="1" ht="15" customHeight="1" x14ac:dyDescent="0.2">
      <c r="A51" s="55"/>
      <c r="G51" s="54"/>
    </row>
    <row r="52" spans="1:11" s="45" customFormat="1" ht="15" customHeight="1" x14ac:dyDescent="0.2">
      <c r="A52" s="55"/>
      <c r="D52" s="376" t="s">
        <v>12</v>
      </c>
      <c r="E52" s="376"/>
      <c r="F52" s="376"/>
      <c r="G52" s="54"/>
    </row>
    <row r="53" spans="1:11" s="45" customFormat="1" ht="15" customHeight="1" x14ac:dyDescent="0.2">
      <c r="A53" s="55"/>
      <c r="G53" s="54"/>
    </row>
    <row r="54" spans="1:11" s="45" customFormat="1" ht="15" customHeight="1" x14ac:dyDescent="0.2">
      <c r="A54" s="55"/>
      <c r="G54" s="54"/>
    </row>
    <row r="55" spans="1:11" s="45" customFormat="1" ht="15" customHeight="1" x14ac:dyDescent="0.2">
      <c r="A55" s="55"/>
      <c r="D55" s="376" t="s">
        <v>27</v>
      </c>
      <c r="E55" s="376"/>
      <c r="F55" s="376"/>
      <c r="G55" s="54"/>
    </row>
    <row r="56" spans="1:11" s="45" customFormat="1" ht="15" customHeight="1" x14ac:dyDescent="0.2">
      <c r="A56" s="55"/>
      <c r="D56" s="163"/>
      <c r="E56" s="163"/>
      <c r="F56" s="163"/>
      <c r="G56" s="54"/>
    </row>
    <row r="57" spans="1:11" s="45" customFormat="1" ht="15" customHeight="1" x14ac:dyDescent="0.2">
      <c r="A57" s="394" t="s">
        <v>25</v>
      </c>
      <c r="B57" s="395"/>
      <c r="C57" s="141" t="s">
        <v>26</v>
      </c>
      <c r="D57" s="140" t="s">
        <v>11</v>
      </c>
      <c r="E57" s="142"/>
      <c r="G57" s="54"/>
    </row>
    <row r="58" spans="1:11" s="45" customFormat="1" ht="15" customHeight="1" thickBot="1" x14ac:dyDescent="0.25">
      <c r="A58" s="56"/>
      <c r="B58" s="57"/>
      <c r="C58" s="57"/>
      <c r="D58" s="57"/>
      <c r="E58" s="57"/>
      <c r="F58" s="57"/>
      <c r="G58" s="58"/>
    </row>
    <row r="59" spans="1:11" s="49" customFormat="1" ht="15" customHeight="1" thickTop="1" x14ac:dyDescent="0.2">
      <c r="A59" s="45"/>
      <c r="B59" s="45"/>
      <c r="C59" s="176"/>
      <c r="D59" s="45"/>
      <c r="E59" s="45"/>
      <c r="F59" s="45"/>
      <c r="G59" s="45"/>
      <c r="H59" s="45"/>
      <c r="I59" s="45"/>
      <c r="J59" s="45"/>
      <c r="K59" s="45"/>
    </row>
    <row r="60" spans="1:11" s="49" customFormat="1" ht="15" customHeight="1" x14ac:dyDescent="0.2">
      <c r="A60" s="45"/>
      <c r="B60" s="45"/>
      <c r="C60" s="45"/>
      <c r="D60" s="177"/>
      <c r="E60" s="45"/>
      <c r="F60" s="51"/>
      <c r="G60" s="45"/>
      <c r="H60" s="45"/>
      <c r="I60" s="45"/>
      <c r="J60" s="45"/>
      <c r="K60" s="45"/>
    </row>
  </sheetData>
  <mergeCells count="34">
    <mergeCell ref="A47:G47"/>
    <mergeCell ref="D52:F52"/>
    <mergeCell ref="A45:G45"/>
    <mergeCell ref="A34:G34"/>
    <mergeCell ref="A57:B57"/>
    <mergeCell ref="A18:G18"/>
    <mergeCell ref="A19:G19"/>
    <mergeCell ref="A20:G20"/>
    <mergeCell ref="A30:G30"/>
    <mergeCell ref="A31:G31"/>
    <mergeCell ref="A32:G32"/>
    <mergeCell ref="A33:G33"/>
    <mergeCell ref="A35:G35"/>
    <mergeCell ref="A40:G40"/>
    <mergeCell ref="A41:G41"/>
    <mergeCell ref="A42:G42"/>
    <mergeCell ref="A37:G37"/>
    <mergeCell ref="A46:G46"/>
    <mergeCell ref="A1:G1"/>
    <mergeCell ref="A2:G2"/>
    <mergeCell ref="B10:D11"/>
    <mergeCell ref="D55:F55"/>
    <mergeCell ref="D8:F8"/>
    <mergeCell ref="D7:F7"/>
    <mergeCell ref="B16:D16"/>
    <mergeCell ref="B17:D17"/>
    <mergeCell ref="B14:D14"/>
    <mergeCell ref="B13:D13"/>
    <mergeCell ref="B15:D15"/>
    <mergeCell ref="A48:G48"/>
    <mergeCell ref="A49:G49"/>
    <mergeCell ref="B38:F38"/>
    <mergeCell ref="A43:G43"/>
    <mergeCell ref="A44:G44"/>
  </mergeCells>
  <phoneticPr fontId="17" type="noConversion"/>
  <printOptions horizontalCentered="1"/>
  <pageMargins left="0.25" right="0.25" top="0.5" bottom="0.25" header="0.31496062992126" footer="0.31496062992126"/>
  <pageSetup paperSize="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100 Series</vt:lpstr>
      <vt:lpstr>200 Series</vt:lpstr>
      <vt:lpstr>800 Series</vt:lpstr>
      <vt:lpstr>1000 Series</vt:lpstr>
      <vt:lpstr>Apartments</vt:lpstr>
      <vt:lpstr>EXTRAS</vt:lpstr>
      <vt:lpstr>'100 Series'!Print_Area</vt:lpstr>
      <vt:lpstr>'1000 Series'!Print_Area</vt:lpstr>
      <vt:lpstr>'200 Series'!Print_Area</vt:lpstr>
      <vt:lpstr>'800 Series'!Print_Area</vt:lpstr>
      <vt:lpstr>Apartments!Print_Area</vt:lpstr>
      <vt:lpstr>EXTRAS!Print_Area</vt:lpstr>
      <vt:lpstr>'1000 Series'!Print_Titles</vt:lpstr>
      <vt:lpstr>'200 Series'!Print_Titles</vt:lpstr>
      <vt:lpstr>'800 Series'!Print_Titles</vt:lpstr>
      <vt:lpstr>Apartments!Print_Titles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</dc:creator>
  <cp:lastModifiedBy>Purchase Orders</cp:lastModifiedBy>
  <cp:lastPrinted>2024-04-22T22:06:34Z</cp:lastPrinted>
  <dcterms:created xsi:type="dcterms:W3CDTF">2001-12-06T15:33:21Z</dcterms:created>
  <dcterms:modified xsi:type="dcterms:W3CDTF">2024-11-20T20:27:28Z</dcterms:modified>
</cp:coreProperties>
</file>