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heckCompatibility="1" defaultThemeVersion="124226"/>
  <mc:AlternateContent xmlns:mc="http://schemas.openxmlformats.org/markup-compatibility/2006">
    <mc:Choice Requires="x15">
      <x15ac:absPath xmlns:x15ac="http://schemas.microsoft.com/office/spreadsheetml/2010/11/ac" url="K:\CONSTRUCTION AND CONTRACTS\EXCEL\C- Construction Contracts\2025 Contracts -VH19\2 - Schedule C Merkley Oaks Only\"/>
    </mc:Choice>
  </mc:AlternateContent>
  <xr:revisionPtr revIDLastSave="0" documentId="13_ncr:1_{77293896-5F46-46F5-82A3-1809CC6C91E0}" xr6:coauthVersionLast="47" xr6:coauthVersionMax="47" xr10:uidLastSave="{00000000-0000-0000-0000-000000000000}"/>
  <bookViews>
    <workbookView xWindow="-120" yWindow="-120" windowWidth="29040" windowHeight="15840" tabRatio="772" xr2:uid="{00000000-000D-0000-FFFF-FFFF00000000}"/>
  </bookViews>
  <sheets>
    <sheet name="All" sheetId="20" r:id="rId1"/>
    <sheet name="Oak Stairs" sheetId="15" r:id="rId2"/>
    <sheet name="Model Options" sheetId="19" r:id="rId3"/>
    <sheet name="Posts" sheetId="22" r:id="rId4"/>
    <sheet name="Extras" sheetId="6" r:id="rId5"/>
    <sheet name="Wide Nosing" sheetId="23" r:id="rId6"/>
    <sheet name="Hardwood Stairs" sheetId="24" r:id="rId7"/>
    <sheet name="Maple Rails" sheetId="25" r:id="rId8"/>
    <sheet name="Decor" sheetId="26" r:id="rId9"/>
  </sheets>
  <definedNames>
    <definedName name="_xlnm.Print_Area" localSheetId="0">All!$A$1:$H$68</definedName>
    <definedName name="_xlnm.Print_Area" localSheetId="4">Extras!$A$1:$J$75</definedName>
    <definedName name="_xlnm.Print_Area" localSheetId="2">'Model Options'!$A$1:$H$75</definedName>
    <definedName name="_xlnm.Print_Area" localSheetId="1">'Oak Stairs'!$A$1:$G$78</definedName>
    <definedName name="_xlnm.Print_Area" localSheetId="3">Posts!$A$1:$G$66</definedName>
    <definedName name="_xlnm.Print_Area" localSheetId="5">'Wide Nosing'!$A$1:$G$57</definedName>
    <definedName name="_xlnm.Print_Titles" localSheetId="4">Extras!$1:$11</definedName>
    <definedName name="_xlnm.Print_Titles" localSheetId="1">'Oak Stairs'!$1:$11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26" l="1"/>
  <c r="K15" i="26"/>
  <c r="I15" i="26"/>
  <c r="H15" i="26"/>
  <c r="G15" i="26"/>
  <c r="F15" i="26"/>
  <c r="E15" i="26"/>
  <c r="D15" i="26"/>
  <c r="L14" i="26"/>
  <c r="K14" i="26"/>
  <c r="I14" i="26"/>
  <c r="H14" i="26"/>
  <c r="G14" i="26"/>
  <c r="F14" i="26"/>
  <c r="E14" i="26"/>
  <c r="D14" i="26"/>
  <c r="C16" i="25"/>
  <c r="C15" i="25"/>
  <c r="G21" i="24"/>
  <c r="H21" i="24" s="1"/>
  <c r="E21" i="24"/>
  <c r="G20" i="24"/>
  <c r="H20" i="24" s="1"/>
  <c r="E20" i="24"/>
  <c r="E18" i="23"/>
  <c r="E20" i="23"/>
  <c r="F23" i="22"/>
  <c r="G23" i="22" s="1"/>
  <c r="G22" i="22"/>
  <c r="F22" i="22"/>
  <c r="F28" i="15"/>
  <c r="G28" i="15" s="1"/>
  <c r="F27" i="15"/>
  <c r="G27" i="15" s="1"/>
  <c r="F25" i="20"/>
  <c r="G25" i="20" s="1"/>
  <c r="F24" i="20"/>
  <c r="E37" i="24"/>
  <c r="E38" i="24"/>
  <c r="E39" i="24"/>
  <c r="E40" i="24"/>
  <c r="E41" i="24"/>
  <c r="E42" i="24"/>
  <c r="E43" i="24"/>
  <c r="E44" i="24"/>
  <c r="E45" i="24"/>
  <c r="E46" i="24"/>
  <c r="E47" i="24"/>
  <c r="E48" i="24"/>
  <c r="E49" i="24"/>
  <c r="E50" i="24"/>
  <c r="E51" i="24"/>
  <c r="E52" i="24"/>
  <c r="E53" i="24"/>
  <c r="E36" i="24"/>
  <c r="E24" i="24"/>
  <c r="E25" i="24"/>
  <c r="E26" i="24"/>
  <c r="E27" i="24"/>
  <c r="E28" i="24"/>
  <c r="E29" i="24"/>
  <c r="E30" i="24"/>
  <c r="E31" i="24"/>
  <c r="E32" i="24"/>
  <c r="E33" i="24"/>
  <c r="E34" i="24"/>
  <c r="E23" i="24"/>
  <c r="E7" i="24"/>
  <c r="E8" i="24"/>
  <c r="E9" i="24"/>
  <c r="E10" i="24"/>
  <c r="E11" i="24"/>
  <c r="E12" i="24"/>
  <c r="E13" i="24"/>
  <c r="E14" i="24"/>
  <c r="E15" i="24"/>
  <c r="E16" i="24"/>
  <c r="E17" i="24"/>
  <c r="E18" i="24"/>
  <c r="E6" i="24"/>
  <c r="D37" i="26"/>
  <c r="E37" i="26"/>
  <c r="F37" i="26"/>
  <c r="G37" i="26"/>
  <c r="H37" i="26"/>
  <c r="I37" i="26"/>
  <c r="K37" i="26"/>
  <c r="L37" i="26"/>
  <c r="F18" i="23" l="1"/>
  <c r="G18" i="23" s="1"/>
  <c r="F20" i="23"/>
  <c r="G20" i="23" s="1"/>
  <c r="H25" i="20"/>
  <c r="G24" i="20"/>
  <c r="H24" i="20" s="1"/>
  <c r="G53" i="24"/>
  <c r="H53" i="24" s="1"/>
  <c r="G52" i="24"/>
  <c r="H52" i="24" s="1"/>
  <c r="G51" i="24"/>
  <c r="H51" i="24" s="1"/>
  <c r="G50" i="24"/>
  <c r="H50" i="24" s="1"/>
  <c r="G49" i="24"/>
  <c r="H49" i="24" s="1"/>
  <c r="G48" i="24"/>
  <c r="H48" i="24" s="1"/>
  <c r="G47" i="24"/>
  <c r="H47" i="24" s="1"/>
  <c r="G46" i="24"/>
  <c r="H46" i="24" s="1"/>
  <c r="G45" i="24"/>
  <c r="H45" i="24" s="1"/>
  <c r="G44" i="24"/>
  <c r="H44" i="24" s="1"/>
  <c r="G43" i="24"/>
  <c r="H43" i="24" s="1"/>
  <c r="G42" i="24"/>
  <c r="H42" i="24" s="1"/>
  <c r="G41" i="24"/>
  <c r="H41" i="24" s="1"/>
  <c r="G40" i="24"/>
  <c r="H40" i="24" s="1"/>
  <c r="G39" i="24"/>
  <c r="H39" i="24" s="1"/>
  <c r="G38" i="24"/>
  <c r="H38" i="24" s="1"/>
  <c r="G37" i="24"/>
  <c r="H37" i="24" s="1"/>
  <c r="G36" i="24"/>
  <c r="H36" i="24" s="1"/>
  <c r="G34" i="24"/>
  <c r="H34" i="24" s="1"/>
  <c r="G33" i="24"/>
  <c r="H33" i="24" s="1"/>
  <c r="G32" i="24"/>
  <c r="H32" i="24" s="1"/>
  <c r="G31" i="24"/>
  <c r="H31" i="24" s="1"/>
  <c r="G30" i="24"/>
  <c r="H30" i="24" s="1"/>
  <c r="G29" i="24"/>
  <c r="H29" i="24" s="1"/>
  <c r="G28" i="24"/>
  <c r="H28" i="24" s="1"/>
  <c r="G27" i="24"/>
  <c r="H27" i="24" s="1"/>
  <c r="G26" i="24"/>
  <c r="H26" i="24" s="1"/>
  <c r="G25" i="24"/>
  <c r="H25" i="24" s="1"/>
  <c r="G24" i="24"/>
  <c r="H24" i="24" s="1"/>
  <c r="G23" i="24"/>
  <c r="H23" i="24" s="1"/>
  <c r="G18" i="24"/>
  <c r="H18" i="24" s="1"/>
  <c r="G17" i="24"/>
  <c r="H17" i="24" s="1"/>
  <c r="G16" i="24"/>
  <c r="H16" i="24" s="1"/>
  <c r="G15" i="24"/>
  <c r="H15" i="24" s="1"/>
  <c r="G14" i="24"/>
  <c r="H14" i="24" s="1"/>
  <c r="G13" i="24"/>
  <c r="H13" i="24" s="1"/>
  <c r="G12" i="24"/>
  <c r="H12" i="24" s="1"/>
  <c r="G11" i="24"/>
  <c r="H11" i="24" s="1"/>
  <c r="G10" i="24"/>
  <c r="H10" i="24" s="1"/>
  <c r="G9" i="24"/>
  <c r="H9" i="24" s="1"/>
  <c r="G8" i="24"/>
  <c r="H8" i="24" s="1"/>
  <c r="G7" i="24"/>
  <c r="H7" i="24" s="1"/>
  <c r="G6" i="24"/>
  <c r="H6" i="24" s="1"/>
  <c r="L36" i="26"/>
  <c r="K36" i="26"/>
  <c r="I36" i="26"/>
  <c r="H36" i="26"/>
  <c r="G36" i="26"/>
  <c r="F36" i="26"/>
  <c r="E36" i="26"/>
  <c r="D36" i="26"/>
  <c r="L35" i="26"/>
  <c r="K35" i="26"/>
  <c r="I35" i="26"/>
  <c r="H35" i="26"/>
  <c r="G35" i="26"/>
  <c r="F35" i="26"/>
  <c r="E35" i="26"/>
  <c r="D35" i="26"/>
  <c r="L34" i="26"/>
  <c r="K34" i="26"/>
  <c r="I34" i="26"/>
  <c r="H34" i="26"/>
  <c r="G34" i="26"/>
  <c r="F34" i="26"/>
  <c r="E34" i="26"/>
  <c r="D34" i="26"/>
  <c r="L33" i="26"/>
  <c r="K33" i="26"/>
  <c r="I33" i="26"/>
  <c r="H33" i="26"/>
  <c r="G33" i="26"/>
  <c r="F33" i="26"/>
  <c r="E33" i="26"/>
  <c r="D33" i="26"/>
  <c r="L32" i="26"/>
  <c r="K32" i="26"/>
  <c r="I32" i="26"/>
  <c r="H32" i="26"/>
  <c r="G32" i="26"/>
  <c r="F32" i="26"/>
  <c r="E32" i="26"/>
  <c r="D32" i="26"/>
  <c r="L31" i="26"/>
  <c r="K31" i="26"/>
  <c r="I31" i="26"/>
  <c r="H31" i="26"/>
  <c r="G31" i="26"/>
  <c r="F31" i="26"/>
  <c r="E31" i="26"/>
  <c r="D31" i="26"/>
  <c r="L30" i="26"/>
  <c r="K30" i="26"/>
  <c r="I30" i="26"/>
  <c r="H30" i="26"/>
  <c r="G30" i="26"/>
  <c r="F30" i="26"/>
  <c r="E30" i="26"/>
  <c r="D30" i="26"/>
  <c r="L29" i="26"/>
  <c r="K29" i="26"/>
  <c r="I29" i="26"/>
  <c r="H29" i="26"/>
  <c r="G29" i="26"/>
  <c r="F29" i="26"/>
  <c r="E29" i="26"/>
  <c r="D29" i="26"/>
  <c r="L28" i="26"/>
  <c r="K28" i="26"/>
  <c r="I28" i="26"/>
  <c r="H28" i="26"/>
  <c r="G28" i="26"/>
  <c r="F28" i="26"/>
  <c r="E28" i="26"/>
  <c r="D28" i="26"/>
  <c r="L27" i="26"/>
  <c r="K27" i="26"/>
  <c r="I27" i="26"/>
  <c r="H27" i="26"/>
  <c r="G27" i="26"/>
  <c r="F27" i="26"/>
  <c r="E27" i="26"/>
  <c r="D27" i="26"/>
  <c r="L26" i="26"/>
  <c r="K26" i="26"/>
  <c r="I26" i="26"/>
  <c r="H26" i="26"/>
  <c r="G26" i="26"/>
  <c r="F26" i="26"/>
  <c r="E26" i="26"/>
  <c r="D26" i="26"/>
  <c r="L24" i="26"/>
  <c r="K24" i="26"/>
  <c r="I24" i="26"/>
  <c r="H24" i="26"/>
  <c r="G24" i="26"/>
  <c r="F24" i="26"/>
  <c r="E24" i="26"/>
  <c r="D24" i="26"/>
  <c r="L23" i="26"/>
  <c r="K23" i="26"/>
  <c r="I23" i="26"/>
  <c r="H23" i="26"/>
  <c r="G23" i="26"/>
  <c r="F23" i="26"/>
  <c r="E23" i="26"/>
  <c r="D23" i="26"/>
  <c r="L22" i="26"/>
  <c r="K22" i="26"/>
  <c r="I22" i="26"/>
  <c r="H22" i="26"/>
  <c r="G22" i="26"/>
  <c r="F22" i="26"/>
  <c r="E22" i="26"/>
  <c r="D22" i="26"/>
  <c r="L21" i="26"/>
  <c r="K21" i="26"/>
  <c r="I21" i="26"/>
  <c r="H21" i="26"/>
  <c r="G21" i="26"/>
  <c r="F21" i="26"/>
  <c r="E21" i="26"/>
  <c r="D21" i="26"/>
  <c r="L20" i="26"/>
  <c r="K20" i="26"/>
  <c r="I20" i="26"/>
  <c r="H20" i="26"/>
  <c r="G20" i="26"/>
  <c r="F20" i="26"/>
  <c r="E20" i="26"/>
  <c r="D20" i="26"/>
  <c r="L19" i="26"/>
  <c r="K19" i="26"/>
  <c r="I19" i="26"/>
  <c r="H19" i="26"/>
  <c r="G19" i="26"/>
  <c r="F19" i="26"/>
  <c r="E19" i="26"/>
  <c r="D19" i="26"/>
  <c r="L18" i="26"/>
  <c r="K18" i="26"/>
  <c r="I18" i="26"/>
  <c r="H18" i="26"/>
  <c r="G18" i="26"/>
  <c r="F18" i="26"/>
  <c r="E18" i="26"/>
  <c r="D18" i="26"/>
  <c r="L17" i="26"/>
  <c r="K17" i="26"/>
  <c r="I17" i="26"/>
  <c r="H17" i="26"/>
  <c r="G17" i="26"/>
  <c r="F17" i="26"/>
  <c r="E17" i="26"/>
  <c r="D17" i="26"/>
  <c r="L12" i="26"/>
  <c r="K12" i="26"/>
  <c r="I12" i="26"/>
  <c r="H12" i="26"/>
  <c r="G12" i="26"/>
  <c r="F12" i="26"/>
  <c r="E12" i="26"/>
  <c r="D12" i="26"/>
  <c r="L11" i="26"/>
  <c r="K11" i="26"/>
  <c r="I11" i="26"/>
  <c r="H11" i="26"/>
  <c r="G11" i="26"/>
  <c r="F11" i="26"/>
  <c r="E11" i="26"/>
  <c r="D11" i="26"/>
  <c r="L10" i="26"/>
  <c r="K10" i="26"/>
  <c r="I10" i="26"/>
  <c r="H10" i="26"/>
  <c r="G10" i="26"/>
  <c r="F10" i="26"/>
  <c r="E10" i="26"/>
  <c r="D10" i="26"/>
  <c r="L9" i="26"/>
  <c r="K9" i="26"/>
  <c r="I9" i="26"/>
  <c r="H9" i="26"/>
  <c r="G9" i="26"/>
  <c r="F9" i="26"/>
  <c r="E9" i="26"/>
  <c r="D9" i="26"/>
  <c r="L8" i="26"/>
  <c r="K8" i="26"/>
  <c r="I8" i="26"/>
  <c r="H8" i="26"/>
  <c r="G8" i="26"/>
  <c r="F8" i="26"/>
  <c r="E8" i="26"/>
  <c r="D8" i="26"/>
  <c r="L7" i="26"/>
  <c r="K7" i="26"/>
  <c r="I7" i="26"/>
  <c r="H7" i="26"/>
  <c r="G7" i="26"/>
  <c r="F7" i="26"/>
  <c r="E7" i="26"/>
  <c r="D7" i="26"/>
  <c r="L6" i="26"/>
  <c r="K6" i="26"/>
  <c r="H6" i="26"/>
  <c r="F6" i="26"/>
  <c r="I6" i="26"/>
  <c r="G6" i="26"/>
  <c r="E6" i="26"/>
  <c r="D6" i="26"/>
  <c r="E26" i="23"/>
  <c r="F26" i="23" s="1"/>
  <c r="E24" i="23"/>
  <c r="F24" i="23" s="1"/>
  <c r="E22" i="23"/>
  <c r="F22" i="23" s="1"/>
  <c r="E16" i="23"/>
  <c r="F16" i="23" s="1"/>
  <c r="E14" i="23"/>
  <c r="F14" i="23" s="1"/>
  <c r="G16" i="23" l="1"/>
  <c r="G24" i="23"/>
  <c r="G22" i="23"/>
  <c r="G26" i="23"/>
  <c r="G14" i="23"/>
  <c r="F16" i="15" l="1"/>
  <c r="I19" i="6"/>
  <c r="J19" i="6" s="1"/>
  <c r="I28" i="6"/>
  <c r="J28" i="6" s="1"/>
  <c r="I52" i="6"/>
  <c r="J52" i="6" s="1"/>
  <c r="I43" i="6"/>
  <c r="J43" i="6" s="1"/>
  <c r="I41" i="6"/>
  <c r="J41" i="6" s="1"/>
  <c r="F30" i="22"/>
  <c r="G30" i="22" s="1"/>
  <c r="F29" i="22"/>
  <c r="G29" i="22" s="1"/>
  <c r="F37" i="15"/>
  <c r="G37" i="15" s="1"/>
  <c r="F36" i="15"/>
  <c r="G36" i="15" s="1"/>
  <c r="F39" i="15"/>
  <c r="G39" i="15" s="1"/>
  <c r="F38" i="15"/>
  <c r="G38" i="15" s="1"/>
  <c r="F14" i="15"/>
  <c r="F32" i="20" l="1"/>
  <c r="G32" i="20" s="1"/>
  <c r="H32" i="20" s="1"/>
  <c r="F33" i="20"/>
  <c r="F14" i="19"/>
  <c r="F60" i="15"/>
  <c r="F46" i="15"/>
  <c r="F47" i="15"/>
  <c r="F48" i="15"/>
  <c r="F49" i="15"/>
  <c r="F50" i="15"/>
  <c r="F51" i="15"/>
  <c r="F52" i="15"/>
  <c r="F53" i="15"/>
  <c r="F54" i="15"/>
  <c r="F55" i="15"/>
  <c r="F56" i="15"/>
  <c r="F57" i="15"/>
  <c r="F58" i="15"/>
  <c r="F59" i="15"/>
  <c r="F45" i="15"/>
  <c r="F44" i="15"/>
  <c r="F43" i="15"/>
  <c r="F32" i="15"/>
  <c r="F33" i="15"/>
  <c r="F34" i="15"/>
  <c r="F35" i="15"/>
  <c r="F40" i="15"/>
  <c r="F41" i="15"/>
  <c r="F31" i="15"/>
  <c r="F30" i="15"/>
  <c r="F15" i="15"/>
  <c r="F17" i="15"/>
  <c r="F18" i="15"/>
  <c r="F19" i="15"/>
  <c r="F20" i="15"/>
  <c r="F21" i="15"/>
  <c r="F22" i="15"/>
  <c r="F23" i="15"/>
  <c r="F24" i="15"/>
  <c r="F25" i="15"/>
  <c r="F13" i="15"/>
  <c r="E7" i="15"/>
  <c r="E7" i="22"/>
  <c r="G33" i="20" l="1"/>
  <c r="H33" i="20" s="1"/>
  <c r="G7" i="6"/>
  <c r="C35" i="25"/>
  <c r="C34" i="25"/>
  <c r="C33" i="25"/>
  <c r="C32" i="25"/>
  <c r="C31" i="25"/>
  <c r="C30" i="25"/>
  <c r="C29" i="25"/>
  <c r="C28" i="25"/>
  <c r="C27" i="25"/>
  <c r="C26" i="25"/>
  <c r="C25" i="25"/>
  <c r="C23" i="25"/>
  <c r="C22" i="25"/>
  <c r="C21" i="25"/>
  <c r="C20" i="25"/>
  <c r="C19" i="25"/>
  <c r="C18" i="25"/>
  <c r="C13" i="25"/>
  <c r="C12" i="25"/>
  <c r="C11" i="25"/>
  <c r="C10" i="25"/>
  <c r="C9" i="25"/>
  <c r="C8" i="25"/>
  <c r="C7" i="25"/>
  <c r="F38" i="19"/>
  <c r="F27" i="19"/>
  <c r="G27" i="19" s="1"/>
  <c r="F21" i="19"/>
  <c r="F15" i="19"/>
  <c r="G15" i="19" s="1"/>
  <c r="H27" i="19" l="1"/>
  <c r="G38" i="19"/>
  <c r="H38" i="19" s="1"/>
  <c r="G21" i="19"/>
  <c r="H21" i="19" s="1"/>
  <c r="H15" i="19"/>
  <c r="E8" i="23" l="1"/>
  <c r="B8" i="23"/>
  <c r="B7" i="23"/>
  <c r="F5" i="23"/>
  <c r="B5" i="23"/>
  <c r="F4" i="23"/>
  <c r="B4" i="23"/>
  <c r="G46" i="22"/>
  <c r="B46" i="22"/>
  <c r="F44" i="22"/>
  <c r="G44" i="22" s="1"/>
  <c r="F43" i="22"/>
  <c r="G43" i="22" s="1"/>
  <c r="F42" i="22"/>
  <c r="G42" i="22" s="1"/>
  <c r="F41" i="22"/>
  <c r="G41" i="22" s="1"/>
  <c r="F40" i="22"/>
  <c r="G40" i="22" s="1"/>
  <c r="F39" i="22"/>
  <c r="G39" i="22" s="1"/>
  <c r="F38" i="22"/>
  <c r="G38" i="22" s="1"/>
  <c r="F37" i="22"/>
  <c r="G37" i="22" s="1"/>
  <c r="F36" i="22"/>
  <c r="G36" i="22" s="1"/>
  <c r="F35" i="22"/>
  <c r="G35" i="22" s="1"/>
  <c r="F34" i="22"/>
  <c r="G34" i="22" s="1"/>
  <c r="F32" i="22"/>
  <c r="G32" i="22" s="1"/>
  <c r="F31" i="22"/>
  <c r="G31" i="22" s="1"/>
  <c r="F28" i="22"/>
  <c r="G28" i="22" s="1"/>
  <c r="F27" i="22"/>
  <c r="G27" i="22" s="1"/>
  <c r="F26" i="22"/>
  <c r="G26" i="22" s="1"/>
  <c r="F25" i="22"/>
  <c r="G25" i="22" s="1"/>
  <c r="F20" i="22"/>
  <c r="G20" i="22" s="1"/>
  <c r="F19" i="22"/>
  <c r="G19" i="22" s="1"/>
  <c r="F18" i="22"/>
  <c r="G18" i="22" s="1"/>
  <c r="F17" i="22"/>
  <c r="G17" i="22" s="1"/>
  <c r="F16" i="22"/>
  <c r="G16" i="22" s="1"/>
  <c r="F15" i="22"/>
  <c r="G15" i="22" s="1"/>
  <c r="F14" i="22"/>
  <c r="G14" i="22" s="1"/>
  <c r="E8" i="22"/>
  <c r="B8" i="22"/>
  <c r="B7" i="22"/>
  <c r="F5" i="22"/>
  <c r="B5" i="22"/>
  <c r="F4" i="22"/>
  <c r="B4" i="22"/>
  <c r="C55" i="6"/>
  <c r="B55" i="19"/>
  <c r="B62" i="15"/>
  <c r="G8" i="6"/>
  <c r="H5" i="6"/>
  <c r="H4" i="6"/>
  <c r="C8" i="6"/>
  <c r="C7" i="6"/>
  <c r="C5" i="6"/>
  <c r="C4" i="6"/>
  <c r="E8" i="19"/>
  <c r="B8" i="19"/>
  <c r="B7" i="19"/>
  <c r="B5" i="19"/>
  <c r="B4" i="19"/>
  <c r="E8" i="15"/>
  <c r="F5" i="15"/>
  <c r="F4" i="15"/>
  <c r="B5" i="15"/>
  <c r="B8" i="15"/>
  <c r="B7" i="15"/>
  <c r="B4" i="15"/>
  <c r="I18" i="6"/>
  <c r="J18" i="6" s="1"/>
  <c r="J55" i="6" l="1"/>
  <c r="I49" i="6"/>
  <c r="J49" i="6" s="1"/>
  <c r="I27" i="6"/>
  <c r="J27" i="6" s="1"/>
  <c r="I26" i="6"/>
  <c r="J26" i="6" s="1"/>
  <c r="H55" i="19"/>
  <c r="G62" i="15"/>
  <c r="F5" i="19"/>
  <c r="F4" i="19"/>
  <c r="F50" i="19"/>
  <c r="G50" i="19" s="1"/>
  <c r="H50" i="19" s="1"/>
  <c r="F43" i="19"/>
  <c r="G43" i="19" s="1"/>
  <c r="H43" i="19" s="1"/>
  <c r="F37" i="19"/>
  <c r="G37" i="19" s="1"/>
  <c r="H37" i="19" s="1"/>
  <c r="F32" i="19"/>
  <c r="G32" i="19" s="1"/>
  <c r="H32" i="19" s="1"/>
  <c r="F26" i="19"/>
  <c r="G26" i="19" s="1"/>
  <c r="F53" i="19"/>
  <c r="G53" i="19" s="1"/>
  <c r="H53" i="19" s="1"/>
  <c r="F52" i="19"/>
  <c r="G52" i="19" s="1"/>
  <c r="H52" i="19" s="1"/>
  <c r="F51" i="19"/>
  <c r="G51" i="19" s="1"/>
  <c r="H51" i="19" s="1"/>
  <c r="F48" i="19"/>
  <c r="G48" i="19" s="1"/>
  <c r="F47" i="19"/>
  <c r="G47" i="19" s="1"/>
  <c r="H47" i="19" s="1"/>
  <c r="F46" i="19"/>
  <c r="G46" i="19" s="1"/>
  <c r="H46" i="19" s="1"/>
  <c r="F45" i="19"/>
  <c r="F44" i="19"/>
  <c r="F41" i="19"/>
  <c r="G41" i="19" s="1"/>
  <c r="F40" i="19"/>
  <c r="G40" i="19" s="1"/>
  <c r="H40" i="19" s="1"/>
  <c r="F39" i="19"/>
  <c r="G39" i="19" s="1"/>
  <c r="H39" i="19" s="1"/>
  <c r="F35" i="19"/>
  <c r="G35" i="19" s="1"/>
  <c r="H35" i="19" s="1"/>
  <c r="F34" i="19"/>
  <c r="G34" i="19" s="1"/>
  <c r="H34" i="19" s="1"/>
  <c r="F33" i="19"/>
  <c r="G33" i="19" s="1"/>
  <c r="H33" i="19" s="1"/>
  <c r="F30" i="19"/>
  <c r="G30" i="19" s="1"/>
  <c r="H30" i="19" s="1"/>
  <c r="F29" i="19"/>
  <c r="G29" i="19" s="1"/>
  <c r="H29" i="19" s="1"/>
  <c r="F28" i="19"/>
  <c r="G28" i="19" s="1"/>
  <c r="F24" i="19"/>
  <c r="G24" i="19" s="1"/>
  <c r="H24" i="19" s="1"/>
  <c r="F23" i="19"/>
  <c r="G23" i="19" s="1"/>
  <c r="H23" i="19" s="1"/>
  <c r="F22" i="19"/>
  <c r="G22" i="19" s="1"/>
  <c r="H22" i="19" s="1"/>
  <c r="F20" i="19"/>
  <c r="F18" i="19"/>
  <c r="G18" i="19" s="1"/>
  <c r="H18" i="19" s="1"/>
  <c r="F17" i="19"/>
  <c r="G17" i="19" s="1"/>
  <c r="H17" i="19" s="1"/>
  <c r="F16" i="19"/>
  <c r="G16" i="19" s="1"/>
  <c r="H16" i="19" s="1"/>
  <c r="G14" i="19"/>
  <c r="H14" i="19" s="1"/>
  <c r="F46" i="20"/>
  <c r="G46" i="20" s="1"/>
  <c r="H46" i="20" s="1"/>
  <c r="F45" i="20"/>
  <c r="F44" i="20"/>
  <c r="G44" i="20" s="1"/>
  <c r="H44" i="20" s="1"/>
  <c r="F43" i="20"/>
  <c r="F42" i="20"/>
  <c r="G42" i="20" s="1"/>
  <c r="H42" i="20" s="1"/>
  <c r="F41" i="20"/>
  <c r="F40" i="20"/>
  <c r="G40" i="20" s="1"/>
  <c r="H40" i="20" s="1"/>
  <c r="F39" i="20"/>
  <c r="F38" i="20"/>
  <c r="G38" i="20" s="1"/>
  <c r="H38" i="20" s="1"/>
  <c r="F37" i="20"/>
  <c r="F36" i="20"/>
  <c r="G36" i="20" s="1"/>
  <c r="H36" i="20" s="1"/>
  <c r="F34" i="20"/>
  <c r="F31" i="20"/>
  <c r="F30" i="20"/>
  <c r="F29" i="20"/>
  <c r="F28" i="20"/>
  <c r="F27" i="20"/>
  <c r="F22" i="20"/>
  <c r="F21" i="20"/>
  <c r="G21" i="20" s="1"/>
  <c r="H21" i="20" s="1"/>
  <c r="F20" i="20"/>
  <c r="F19" i="20"/>
  <c r="G19" i="20" s="1"/>
  <c r="H19" i="20" s="1"/>
  <c r="F18" i="20"/>
  <c r="F17" i="20"/>
  <c r="G17" i="20" s="1"/>
  <c r="H17" i="20" s="1"/>
  <c r="F16" i="20"/>
  <c r="G48" i="15"/>
  <c r="G47" i="15"/>
  <c r="G60" i="15"/>
  <c r="G59" i="15"/>
  <c r="G58" i="15"/>
  <c r="G57" i="15"/>
  <c r="G56" i="15"/>
  <c r="G55" i="15"/>
  <c r="G54" i="15"/>
  <c r="G53" i="15"/>
  <c r="G52" i="15"/>
  <c r="G51" i="15"/>
  <c r="G50" i="15"/>
  <c r="G49" i="15"/>
  <c r="G46" i="15"/>
  <c r="G45" i="15"/>
  <c r="G44" i="15"/>
  <c r="G43" i="15"/>
  <c r="G41" i="15"/>
  <c r="G40" i="15"/>
  <c r="G35" i="15"/>
  <c r="G34" i="15"/>
  <c r="G33" i="15"/>
  <c r="G32" i="15"/>
  <c r="G31" i="15"/>
  <c r="G30" i="15"/>
  <c r="G25" i="15"/>
  <c r="G24" i="15"/>
  <c r="G23" i="15"/>
  <c r="G22" i="15"/>
  <c r="G21" i="15"/>
  <c r="G20" i="15"/>
  <c r="G19" i="15"/>
  <c r="G18" i="15"/>
  <c r="G17" i="15"/>
  <c r="G16" i="15"/>
  <c r="H28" i="19" l="1"/>
  <c r="H48" i="19"/>
  <c r="H26" i="19"/>
  <c r="G20" i="19"/>
  <c r="H20" i="19" s="1"/>
  <c r="G45" i="19"/>
  <c r="H45" i="19" s="1"/>
  <c r="G44" i="19"/>
  <c r="H44" i="19" s="1"/>
  <c r="H41" i="19"/>
  <c r="G37" i="20"/>
  <c r="H37" i="20" s="1"/>
  <c r="G39" i="20"/>
  <c r="H39" i="20" s="1"/>
  <c r="G41" i="20"/>
  <c r="H41" i="20" s="1"/>
  <c r="G43" i="20"/>
  <c r="H43" i="20" s="1"/>
  <c r="G45" i="20"/>
  <c r="H45" i="20" s="1"/>
  <c r="G28" i="20"/>
  <c r="H28" i="20" s="1"/>
  <c r="G30" i="20"/>
  <c r="H30" i="20" s="1"/>
  <c r="G34" i="20"/>
  <c r="H34" i="20" s="1"/>
  <c r="G27" i="20"/>
  <c r="H27" i="20" s="1"/>
  <c r="G29" i="20"/>
  <c r="H29" i="20" s="1"/>
  <c r="G31" i="20"/>
  <c r="H31" i="20" s="1"/>
  <c r="G16" i="20"/>
  <c r="H16" i="20" s="1"/>
  <c r="G18" i="20"/>
  <c r="H18" i="20" s="1"/>
  <c r="G20" i="20"/>
  <c r="H20" i="20" s="1"/>
  <c r="G22" i="20"/>
  <c r="H22" i="20" s="1"/>
  <c r="G15" i="15" l="1"/>
  <c r="G14" i="15"/>
  <c r="G13" i="15"/>
  <c r="I44" i="6"/>
  <c r="J44" i="6" s="1"/>
  <c r="I40" i="6"/>
  <c r="J40" i="6" s="1"/>
  <c r="I25" i="6"/>
  <c r="J25" i="6" s="1"/>
  <c r="I24" i="6"/>
  <c r="J24" i="6" s="1"/>
  <c r="I23" i="6"/>
  <c r="J23" i="6" s="1"/>
  <c r="I22" i="6"/>
  <c r="J22" i="6" s="1"/>
  <c r="I15" i="6"/>
  <c r="J15" i="6" s="1"/>
  <c r="I14" i="6"/>
  <c r="J14" i="6" s="1"/>
  <c r="I13" i="6"/>
  <c r="J13" i="6" s="1"/>
</calcChain>
</file>

<file path=xl/sharedStrings.xml><?xml version="1.0" encoding="utf-8"?>
<sst xmlns="http://schemas.openxmlformats.org/spreadsheetml/2006/main" count="598" uniqueCount="183">
  <si>
    <t xml:space="preserve"> </t>
  </si>
  <si>
    <t xml:space="preserve">               SERIES :</t>
  </si>
  <si>
    <t>CONTRACT # :</t>
  </si>
  <si>
    <t>CONTRACT PERIOD :</t>
  </si>
  <si>
    <t xml:space="preserve">  Work Schedule # :</t>
  </si>
  <si>
    <t>TOTAL</t>
  </si>
  <si>
    <t>STAGE</t>
  </si>
  <si>
    <t>Interior</t>
  </si>
  <si>
    <t>Stairs</t>
  </si>
  <si>
    <t>Railings</t>
  </si>
  <si>
    <t>CODE</t>
  </si>
  <si>
    <t>202</t>
  </si>
  <si>
    <t>531</t>
  </si>
  <si>
    <t>100 %</t>
  </si>
  <si>
    <t>MODELS</t>
  </si>
  <si>
    <t>SERVICE :</t>
  </si>
  <si>
    <t xml:space="preserve">  NOTE :   ALL INVOICES MUST INCLUDE THE FOLLOWING ITEMS</t>
  </si>
  <si>
    <t>HST</t>
  </si>
  <si>
    <t>DATE :</t>
  </si>
  <si>
    <t xml:space="preserve">            PROJECT :</t>
  </si>
  <si>
    <t xml:space="preserve">   CONTRACTOR :</t>
  </si>
  <si>
    <t>SCHEDULE "C"</t>
  </si>
  <si>
    <t>DESCRIPTION</t>
  </si>
  <si>
    <t>Total</t>
  </si>
  <si>
    <t>Cost</t>
  </si>
  <si>
    <t xml:space="preserve">Contractor Initials: </t>
  </si>
  <si>
    <t>1016 w/Loft</t>
  </si>
  <si>
    <t xml:space="preserve">          PROJECT :</t>
  </si>
  <si>
    <t xml:space="preserve">DATE : </t>
  </si>
  <si>
    <t>CONTRACTOR :</t>
  </si>
  <si>
    <t>105 Mann</t>
  </si>
  <si>
    <t>110 Thomas</t>
  </si>
  <si>
    <t>120 Huntley</t>
  </si>
  <si>
    <t>130 Lewis</t>
  </si>
  <si>
    <t>140 Green</t>
  </si>
  <si>
    <t>160 Stanley</t>
  </si>
  <si>
    <t>170 Bassett</t>
  </si>
  <si>
    <t>Oak Basement Staircase</t>
  </si>
  <si>
    <t>Oak Main Staircase</t>
  </si>
  <si>
    <t>801 Sharpley</t>
  </si>
  <si>
    <t>804 Manning</t>
  </si>
  <si>
    <t>810 Kemp</t>
  </si>
  <si>
    <t>815 Hartin</t>
  </si>
  <si>
    <t>1010 Ferris</t>
  </si>
  <si>
    <t>1015 Murry</t>
  </si>
  <si>
    <t>1016 McCabe</t>
  </si>
  <si>
    <t>1020 Morgan</t>
  </si>
  <si>
    <t>1026 Medley</t>
  </si>
  <si>
    <t>1030 Nash</t>
  </si>
  <si>
    <t>1035 Morrow</t>
  </si>
  <si>
    <t>1046 Hazelwood</t>
  </si>
  <si>
    <t>1050 McCaslin</t>
  </si>
  <si>
    <t>1086 Steel</t>
  </si>
  <si>
    <t xml:space="preserve">Valecraft Homes (2019) Initials: </t>
  </si>
  <si>
    <t>826 Bradley 3 BED</t>
  </si>
  <si>
    <t>826 Bradley 4 BED</t>
  </si>
  <si>
    <t xml:space="preserve">826 Stairs </t>
  </si>
  <si>
    <t>110 Option</t>
  </si>
  <si>
    <t>Half Wall Delete on 2nd Floor</t>
  </si>
  <si>
    <t>Halfwall delete on 2nd Floor</t>
  </si>
  <si>
    <t xml:space="preserve">Halfwall delete in Loft </t>
  </si>
  <si>
    <t>120 Option</t>
  </si>
  <si>
    <t>130 Option</t>
  </si>
  <si>
    <t>140 Option</t>
  </si>
  <si>
    <t>160 Option</t>
  </si>
  <si>
    <t>170 Option</t>
  </si>
  <si>
    <t>A - 15</t>
  </si>
  <si>
    <r>
      <t xml:space="preserve">      A - Contract No. , Lot / Unit No. , Model No. , Project Name,</t>
    </r>
    <r>
      <rPr>
        <b/>
        <sz val="10"/>
        <rFont val="Arial"/>
        <family val="2"/>
      </rPr>
      <t xml:space="preserve"> Completion Slip #, P.O.# (if required) Description of work</t>
    </r>
  </si>
  <si>
    <t xml:space="preserve">      B - Codes for your operations as per Schedule "C"</t>
  </si>
  <si>
    <r>
      <t xml:space="preserve">      </t>
    </r>
    <r>
      <rPr>
        <sz val="10"/>
        <rFont val="Arial"/>
        <family val="2"/>
      </rPr>
      <t>C - Invoices which have more than one Contract No.  will not be accepted</t>
    </r>
  </si>
  <si>
    <t xml:space="preserve">      D - A Purchase Order # must be obtained for all work performed which is not included in this contract such </t>
  </si>
  <si>
    <t xml:space="preserve">           as extras, repairs and service. This work must be submitted  on a separate invoice for each Purchase Order #.    </t>
  </si>
  <si>
    <t xml:space="preserve">      E - All invoices, extras, repairs or other must be accompanied by a completion slip, change order or work order from</t>
  </si>
  <si>
    <t xml:space="preserve">           a Valecraft Superintendent and a Purchase Order if applicable.</t>
  </si>
  <si>
    <t xml:space="preserve">      F - Code 680 is for Extras</t>
  </si>
  <si>
    <t xml:space="preserve">      G - Invoices received without ALL proper documentation will be returned.</t>
  </si>
  <si>
    <t>CONTRACT:</t>
  </si>
  <si>
    <t>Garage</t>
  </si>
  <si>
    <t>Halfwall delete on Main Floor</t>
  </si>
  <si>
    <t>Rail</t>
  </si>
  <si>
    <t>Nosing</t>
  </si>
  <si>
    <t>Open Wall to Bsmt in Great Room</t>
  </si>
  <si>
    <t>Self Supporting</t>
  </si>
  <si>
    <t>Wall Rail</t>
  </si>
  <si>
    <t>ALL SERIES</t>
  </si>
  <si>
    <t>160-2</t>
  </si>
  <si>
    <t>*** OAK STAIRS PO REQUIRED ***</t>
  </si>
  <si>
    <t>1016 L</t>
  </si>
  <si>
    <t>*** MODEL SPECIFIC OPTIONS PO REQUIRED ***</t>
  </si>
  <si>
    <t>Hourly Rate for repairs and authorized service outside of contractual obligations</t>
  </si>
  <si>
    <t xml:space="preserve">*** EXTRAS PO REQUIRED *** </t>
  </si>
  <si>
    <t>Garage Stairs</t>
  </si>
  <si>
    <t>Garage Pine Railing, Spindles One Side (3 rise stair)</t>
  </si>
  <si>
    <t>Additional Rise for Garage Stair (due to grade)</t>
  </si>
  <si>
    <t>Additional Garage Rail (due to grade or landing)</t>
  </si>
  <si>
    <t>/lnft</t>
  </si>
  <si>
    <t>Oak Nosing Straight, Finishing Included</t>
  </si>
  <si>
    <t>Oak Nosing Curved, Finishing Included</t>
  </si>
  <si>
    <t>Oak Railing &amp; Std Spindles Straight, Finishing Included (no nosing)</t>
  </si>
  <si>
    <t>Oak Railing &amp; Std Spindles Curved Finishing Included (no nosing)</t>
  </si>
  <si>
    <t>Oak Wall Railing straight on Std Brackets, Finishing Included</t>
  </si>
  <si>
    <t>Railings &amp; Nosings</t>
  </si>
  <si>
    <t>Railings &amp; Posts</t>
  </si>
  <si>
    <t>Custom Oak Nosing for Ledges/Frostwalls, Finishing Include</t>
  </si>
  <si>
    <t>Railing Upgrades</t>
  </si>
  <si>
    <t>Upgrade Std Oak Spindles to White Spindles</t>
  </si>
  <si>
    <t>Upgrade Std Oak Spindles to 1/2" Square Metal Spindles In Satin Black</t>
  </si>
  <si>
    <t>10%</t>
  </si>
  <si>
    <t>Upgrade Std Oak Spindles to 1/2" Square Metal Spindles In Wrinkled Black</t>
  </si>
  <si>
    <t>Upgrade Std Oak Spindles to 1/2" Square Metal Spindles In Gun Metal Grey</t>
  </si>
  <si>
    <t>Upgrade Std Oak Spindles to 1/2" Square Metal Spindles In Stainless Steel</t>
  </si>
  <si>
    <t xml:space="preserve">Upgrade Std Oak Spindles to 5/8" Round Metal Spindles In Colour Specified </t>
  </si>
  <si>
    <t>Upgrade Std Oak Colonial Rail to Contemporary Rail</t>
  </si>
  <si>
    <t>5%</t>
  </si>
  <si>
    <t>Stain Upgrades</t>
  </si>
  <si>
    <t>Add Bevelled, Routered or Cap to top of Std Square 3" Oak Post</t>
  </si>
  <si>
    <t>Upgrade Red Oak Stairs to Maple</t>
  </si>
  <si>
    <t>Upgrade Red Oak Railings to Maple</t>
  </si>
  <si>
    <t>25%</t>
  </si>
  <si>
    <t>Open Stringer</t>
  </si>
  <si>
    <t>Custom</t>
  </si>
  <si>
    <t>Oak Nosing</t>
  </si>
  <si>
    <t>COST</t>
  </si>
  <si>
    <t>Red Oak Nosing is included under all Railings, at the transition of any Sunken Foyer to Ground Floor and at the top of the main staircase        Custom Oak Nosing at ledge at rear stairs down to basement as per plan</t>
  </si>
  <si>
    <t>Main Stairs</t>
  </si>
  <si>
    <t>Open Stringers</t>
  </si>
  <si>
    <t>*** PO REQUIRED ***</t>
  </si>
  <si>
    <t>Cusatom Nosing at Basement Stair</t>
  </si>
  <si>
    <t>ft</t>
  </si>
  <si>
    <t>Open to Great Room</t>
  </si>
  <si>
    <t>Oak</t>
  </si>
  <si>
    <t>Maple</t>
  </si>
  <si>
    <t>DAYS</t>
  </si>
  <si>
    <t xml:space="preserve">TERMS OF PAYMENT    </t>
  </si>
  <si>
    <t>TERMS OF PAYMENT</t>
  </si>
  <si>
    <t xml:space="preserve">      D - A Purchase Order # must be obtained for all work performed which is not included in this contract such as</t>
  </si>
  <si>
    <t xml:space="preserve">           extras, repairs and service. This work must be submitted  on a separate invoice for each Purchase Order #.    </t>
  </si>
  <si>
    <t xml:space="preserve">           Valecraft Superintendent and a Purchase Order if applicable.</t>
  </si>
  <si>
    <t xml:space="preserve">      E - All invoices, extras, repairs or other must be accompanied by a completion slip, change order or work order from a</t>
  </si>
  <si>
    <t>830 Butler</t>
  </si>
  <si>
    <t>870 Dennison</t>
  </si>
  <si>
    <t>20%</t>
  </si>
  <si>
    <t>/Rise</t>
  </si>
  <si>
    <t>Each</t>
  </si>
  <si>
    <t>/Foot</t>
  </si>
  <si>
    <t>/Unit</t>
  </si>
  <si>
    <t>Staining/Finishing Oak Fireplace Mante</t>
  </si>
  <si>
    <t>(Need to be Brought to Aleika for Prefinishing)</t>
  </si>
  <si>
    <t>Stain / Finishing Oak Caps Half Walls</t>
  </si>
  <si>
    <t>Prefinished</t>
  </si>
  <si>
    <t>S/I Prefinished Shoe Moulding to Match Prefinished Stairs</t>
  </si>
  <si>
    <t>Custom Maple Nosing for Ledges/Frostwalls, Finishing Include</t>
  </si>
  <si>
    <t>Custom Stain ( Per Color Match )</t>
  </si>
  <si>
    <t>Prefinished Stain (When Two Colours Are Selected (Quote Needed)</t>
  </si>
  <si>
    <t>Prefinished Shoe Mould to match Prefinished Stairs</t>
  </si>
  <si>
    <t>*** BEVELLED OR CAPPED POSTS ***</t>
  </si>
  <si>
    <t>Bevelled or Capped Posts</t>
  </si>
  <si>
    <t>White</t>
  </si>
  <si>
    <t>Wrinkled</t>
  </si>
  <si>
    <t>Round</t>
  </si>
  <si>
    <t>826 Bradley 3 Bed</t>
  </si>
  <si>
    <t>826 Bradley 4 Bed</t>
  </si>
  <si>
    <t>Gunn</t>
  </si>
  <si>
    <t>Satin</t>
  </si>
  <si>
    <t>Stainless</t>
  </si>
  <si>
    <t>Bevelled or</t>
  </si>
  <si>
    <t>Capped</t>
  </si>
  <si>
    <t>Posts</t>
  </si>
  <si>
    <t>Contemp</t>
  </si>
  <si>
    <t>Hand</t>
  </si>
  <si>
    <t>HARDWOOD STAIRS</t>
  </si>
  <si>
    <t>Natural</t>
  </si>
  <si>
    <t>Stained</t>
  </si>
  <si>
    <t>Basement</t>
  </si>
  <si>
    <t>Upper</t>
  </si>
  <si>
    <t>Merkley Oaks</t>
  </si>
  <si>
    <t>T. B. A.</t>
  </si>
  <si>
    <t>XXX - XXX</t>
  </si>
  <si>
    <t>April 1, 2025 to March 31, 2026</t>
  </si>
  <si>
    <t>$0.00 / hr</t>
  </si>
  <si>
    <t>*** CUSTOM WIDE NOSING 2025 ***</t>
  </si>
  <si>
    <t>201 Thompson</t>
  </si>
  <si>
    <t>203 Mason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</si>
</sst>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44" formatCode="_(&quot;$&quot;* #,##0.00_);_(&quot;$&quot;* \(#,##0.00\);_(&quot;$&quot;* &quot;-&quot;??_);_(@_)"/>
    <numFmt numFmtId="164" formatCode="_-&quot;$&quot;* #,##0.00_-;\-&quot;$&quot;* #,##0.00_-;_-&quot;$&quot;* &quot;-&quot;??_-;_-@_-"/>
    <numFmt numFmtId="165" formatCode="0.00_)"/>
    <numFmt numFmtId="166" formatCode="mmmm\ d\,\ yyyy"/>
    <numFmt numFmtId="167" formatCode="&quot;$&quot;#,##0.00"/>
    <numFmt numFmtId="168" formatCode="[$-1009]mmmm\ d\,\ yyyy;@"/>
    <numFmt numFmtId="169" formatCode="0_)"/>
    <numFmt numFmtId="170" formatCode="&quot;$&quot;#,##0"/>
  </numFmts>
  <fonts count="34">
    <font>
      <sz val="12"/>
      <name val="Arial"/>
    </font>
    <font>
      <sz val="11"/>
      <color theme="1"/>
      <name val="Calibri"/>
      <family val="2"/>
      <scheme val="minor"/>
    </font>
    <font>
      <sz val="10"/>
      <name val="Arial"/>
      <family val="2"/>
    </font>
    <font>
      <u/>
      <sz val="12"/>
      <name val="Arial"/>
      <family val="2"/>
    </font>
    <font>
      <sz val="12"/>
      <name val="Arial"/>
      <family val="2"/>
    </font>
    <font>
      <sz val="12"/>
      <name val="Helv"/>
    </font>
    <font>
      <b/>
      <sz val="10"/>
      <name val="Arial"/>
      <family val="2"/>
    </font>
    <font>
      <b/>
      <sz val="12"/>
      <name val="Arial"/>
      <family val="2"/>
    </font>
    <font>
      <b/>
      <u/>
      <sz val="12"/>
      <name val="Arial"/>
      <family val="2"/>
    </font>
    <font>
      <i/>
      <sz val="10"/>
      <name val="Arial"/>
      <family val="2"/>
    </font>
    <font>
      <b/>
      <u val="double"/>
      <sz val="20"/>
      <name val="Arial"/>
      <family val="2"/>
    </font>
    <font>
      <sz val="9"/>
      <name val="Arial"/>
      <family val="2"/>
    </font>
    <font>
      <b/>
      <i/>
      <sz val="10"/>
      <name val="Arial"/>
      <family val="2"/>
    </font>
    <font>
      <sz val="11"/>
      <name val="Arial"/>
      <family val="2"/>
    </font>
    <font>
      <b/>
      <sz val="11"/>
      <name val="Arial"/>
      <family val="2"/>
    </font>
    <font>
      <sz val="10"/>
      <color indexed="9"/>
      <name val="Arial"/>
      <family val="2"/>
    </font>
    <font>
      <b/>
      <i/>
      <sz val="11"/>
      <name val="Arial"/>
      <family val="2"/>
    </font>
    <font>
      <b/>
      <u/>
      <sz val="11"/>
      <name val="Arial"/>
      <family val="2"/>
    </font>
    <font>
      <b/>
      <u/>
      <sz val="14"/>
      <name val="Arial"/>
      <family val="2"/>
    </font>
    <font>
      <b/>
      <sz val="14"/>
      <name val="Arial"/>
      <family val="2"/>
    </font>
    <font>
      <b/>
      <u val="double"/>
      <sz val="16"/>
      <name val="Arial"/>
      <family val="2"/>
    </font>
    <font>
      <b/>
      <sz val="9"/>
      <name val="Arial"/>
      <family val="2"/>
    </font>
    <font>
      <b/>
      <u/>
      <sz val="16"/>
      <name val="Arial"/>
      <family val="2"/>
    </font>
    <font>
      <i/>
      <sz val="11"/>
      <name val="Arial"/>
      <family val="2"/>
    </font>
    <font>
      <sz val="11"/>
      <name val="Calibri"/>
      <family val="2"/>
      <scheme val="minor"/>
    </font>
    <font>
      <b/>
      <sz val="11"/>
      <name val="Calibri"/>
      <family val="2"/>
      <scheme val="minor"/>
    </font>
    <font>
      <b/>
      <u val="double"/>
      <sz val="20"/>
      <name val="Calibri"/>
      <family val="2"/>
      <scheme val="minor"/>
    </font>
    <font>
      <sz val="12"/>
      <name val="Calibri"/>
      <family val="2"/>
      <scheme val="minor"/>
    </font>
    <font>
      <sz val="10"/>
      <name val="Calibri"/>
      <family val="2"/>
      <scheme val="minor"/>
    </font>
    <font>
      <b/>
      <sz val="10"/>
      <name val="Calibri"/>
      <family val="2"/>
      <scheme val="minor"/>
    </font>
    <font>
      <b/>
      <sz val="12"/>
      <name val="Calibri"/>
      <family val="2"/>
      <scheme val="minor"/>
    </font>
    <font>
      <b/>
      <i/>
      <sz val="12"/>
      <name val="Arial"/>
      <family val="2"/>
    </font>
    <font>
      <b/>
      <sz val="11"/>
      <color rgb="FFFF0000"/>
      <name val="Arial"/>
      <family val="2"/>
    </font>
    <font>
      <b/>
      <sz val="14"/>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indexed="65"/>
        <bgColor indexed="8"/>
      </patternFill>
    </fill>
    <fill>
      <patternFill patternType="solid">
        <fgColor theme="0"/>
        <bgColor indexed="8"/>
      </patternFill>
    </fill>
  </fills>
  <borders count="295">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double">
        <color theme="1"/>
      </left>
      <right/>
      <top style="double">
        <color theme="1"/>
      </top>
      <bottom/>
      <diagonal/>
    </border>
    <border>
      <left/>
      <right/>
      <top style="double">
        <color theme="1"/>
      </top>
      <bottom/>
      <diagonal/>
    </border>
    <border>
      <left/>
      <right style="double">
        <color theme="1"/>
      </right>
      <top style="double">
        <color theme="1"/>
      </top>
      <bottom/>
      <diagonal/>
    </border>
    <border>
      <left style="double">
        <color theme="1"/>
      </left>
      <right/>
      <top/>
      <bottom/>
      <diagonal/>
    </border>
    <border>
      <left/>
      <right style="double">
        <color theme="1"/>
      </right>
      <top/>
      <bottom/>
      <diagonal/>
    </border>
    <border>
      <left style="double">
        <color theme="1"/>
      </left>
      <right style="double">
        <color indexed="8"/>
      </right>
      <top style="thin">
        <color indexed="8"/>
      </top>
      <bottom style="thin">
        <color indexed="8"/>
      </bottom>
      <diagonal/>
    </border>
    <border>
      <left style="double">
        <color theme="1"/>
      </left>
      <right/>
      <top/>
      <bottom style="double">
        <color theme="1"/>
      </bottom>
      <diagonal/>
    </border>
    <border>
      <left/>
      <right/>
      <top/>
      <bottom style="double">
        <color theme="1"/>
      </bottom>
      <diagonal/>
    </border>
    <border>
      <left/>
      <right style="double">
        <color theme="1"/>
      </right>
      <top/>
      <bottom style="double">
        <color theme="1"/>
      </bottom>
      <diagonal/>
    </border>
    <border>
      <left/>
      <right/>
      <top/>
      <bottom style="thin">
        <color theme="1"/>
      </bottom>
      <diagonal/>
    </border>
    <border>
      <left/>
      <right/>
      <top style="thin">
        <color theme="1"/>
      </top>
      <bottom style="thin">
        <color theme="1"/>
      </bottom>
      <diagonal/>
    </border>
    <border>
      <left style="double">
        <color theme="1"/>
      </left>
      <right style="double">
        <color theme="1"/>
      </right>
      <top style="double">
        <color theme="1"/>
      </top>
      <bottom style="double">
        <color indexed="8"/>
      </bottom>
      <diagonal/>
    </border>
    <border>
      <left/>
      <right/>
      <top style="double">
        <color theme="1"/>
      </top>
      <bottom style="double">
        <color indexed="8"/>
      </bottom>
      <diagonal/>
    </border>
    <border>
      <left style="double">
        <color theme="1"/>
      </left>
      <right/>
      <top style="double">
        <color theme="1"/>
      </top>
      <bottom style="double">
        <color indexed="8"/>
      </bottom>
      <diagonal/>
    </border>
    <border>
      <left/>
      <right style="double">
        <color theme="1"/>
      </right>
      <top style="double">
        <color theme="1"/>
      </top>
      <bottom style="double">
        <color indexed="8"/>
      </bottom>
      <diagonal/>
    </border>
    <border>
      <left style="double">
        <color theme="1"/>
      </left>
      <right style="double">
        <color indexed="8"/>
      </right>
      <top style="double">
        <color theme="1"/>
      </top>
      <bottom style="double">
        <color theme="1"/>
      </bottom>
      <diagonal/>
    </border>
    <border>
      <left style="double">
        <color indexed="8"/>
      </left>
      <right/>
      <top style="double">
        <color theme="1"/>
      </top>
      <bottom style="double">
        <color theme="1"/>
      </bottom>
      <diagonal/>
    </border>
    <border>
      <left/>
      <right/>
      <top style="double">
        <color theme="1"/>
      </top>
      <bottom style="double">
        <color theme="1"/>
      </bottom>
      <diagonal/>
    </border>
    <border>
      <left style="double">
        <color indexed="8"/>
      </left>
      <right style="double">
        <color theme="1"/>
      </right>
      <top style="double">
        <color theme="1"/>
      </top>
      <bottom style="double">
        <color theme="1"/>
      </bottom>
      <diagonal/>
    </border>
    <border>
      <left style="double">
        <color indexed="8"/>
      </left>
      <right/>
      <top style="double">
        <color indexed="8"/>
      </top>
      <bottom style="double">
        <color theme="1"/>
      </bottom>
      <diagonal/>
    </border>
    <border>
      <left style="double">
        <color indexed="8"/>
      </left>
      <right style="thin">
        <color indexed="8"/>
      </right>
      <top style="double">
        <color theme="1"/>
      </top>
      <bottom style="thin">
        <color indexed="8"/>
      </bottom>
      <diagonal/>
    </border>
    <border>
      <left style="thin">
        <color indexed="8"/>
      </left>
      <right/>
      <top style="double">
        <color theme="1"/>
      </top>
      <bottom style="thin">
        <color indexed="8"/>
      </bottom>
      <diagonal/>
    </border>
    <border>
      <left style="double">
        <color indexed="8"/>
      </left>
      <right style="double">
        <color theme="1"/>
      </right>
      <top style="double">
        <color theme="1"/>
      </top>
      <bottom style="thin">
        <color indexed="8"/>
      </bottom>
      <diagonal/>
    </border>
    <border>
      <left style="double">
        <color theme="1"/>
      </left>
      <right style="double">
        <color indexed="8"/>
      </right>
      <top/>
      <bottom style="double">
        <color theme="1"/>
      </bottom>
      <diagonal/>
    </border>
    <border>
      <left style="double">
        <color indexed="8"/>
      </left>
      <right/>
      <top style="double">
        <color theme="1"/>
      </top>
      <bottom style="thin">
        <color indexed="8"/>
      </bottom>
      <diagonal/>
    </border>
    <border>
      <left/>
      <right/>
      <top style="double">
        <color indexed="8"/>
      </top>
      <bottom style="double">
        <color theme="1"/>
      </bottom>
      <diagonal/>
    </border>
    <border>
      <left style="thin">
        <color indexed="8"/>
      </left>
      <right style="double">
        <color indexed="8"/>
      </right>
      <top style="thin">
        <color indexed="8"/>
      </top>
      <bottom style="thin">
        <color indexed="8"/>
      </bottom>
      <diagonal/>
    </border>
    <border>
      <left style="thin">
        <color indexed="8"/>
      </left>
      <right style="double">
        <color indexed="8"/>
      </right>
      <top style="thin">
        <color indexed="8"/>
      </top>
      <bottom style="double">
        <color indexed="8"/>
      </bottom>
      <diagonal/>
    </border>
    <border>
      <left/>
      <right style="double">
        <color indexed="8"/>
      </right>
      <top style="double">
        <color theme="1"/>
      </top>
      <bottom style="thin">
        <color indexed="8"/>
      </bottom>
      <diagonal/>
    </border>
    <border>
      <left style="double">
        <color indexed="8"/>
      </left>
      <right style="double">
        <color indexed="8"/>
      </right>
      <top style="double">
        <color theme="1"/>
      </top>
      <bottom style="thin">
        <color indexed="8"/>
      </bottom>
      <diagonal/>
    </border>
    <border>
      <left style="double">
        <color indexed="8"/>
      </left>
      <right style="thin">
        <color indexed="8"/>
      </right>
      <top style="thin">
        <color indexed="8"/>
      </top>
      <bottom style="double">
        <color theme="1"/>
      </bottom>
      <diagonal/>
    </border>
    <border>
      <left style="thin">
        <color indexed="8"/>
      </left>
      <right/>
      <top style="thin">
        <color indexed="8"/>
      </top>
      <bottom style="double">
        <color theme="1"/>
      </bottom>
      <diagonal/>
    </border>
    <border>
      <left style="double">
        <color indexed="8"/>
      </left>
      <right style="double">
        <color theme="1"/>
      </right>
      <top style="thin">
        <color indexed="8"/>
      </top>
      <bottom style="double">
        <color theme="1"/>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double">
        <color indexed="8"/>
      </left>
      <right/>
      <top/>
      <bottom style="double">
        <color theme="1"/>
      </bottom>
      <diagonal/>
    </border>
    <border>
      <left/>
      <right style="double">
        <color indexed="64"/>
      </right>
      <top/>
      <bottom/>
      <diagonal/>
    </border>
    <border>
      <left style="thin">
        <color indexed="8"/>
      </left>
      <right style="double">
        <color indexed="64"/>
      </right>
      <top style="thin">
        <color indexed="64"/>
      </top>
      <bottom style="thin">
        <color indexed="64"/>
      </bottom>
      <diagonal/>
    </border>
    <border>
      <left style="double">
        <color indexed="8"/>
      </left>
      <right style="thin">
        <color indexed="8"/>
      </right>
      <top style="double">
        <color theme="1"/>
      </top>
      <bottom/>
      <diagonal/>
    </border>
    <border>
      <left style="thin">
        <color indexed="8"/>
      </left>
      <right/>
      <top style="double">
        <color theme="1"/>
      </top>
      <bottom style="thin">
        <color indexed="64"/>
      </bottom>
      <diagonal/>
    </border>
    <border>
      <left style="double">
        <color indexed="8"/>
      </left>
      <right style="thin">
        <color indexed="8"/>
      </right>
      <top style="double">
        <color theme="1"/>
      </top>
      <bottom style="thin">
        <color indexed="64"/>
      </bottom>
      <diagonal/>
    </border>
    <border>
      <left style="double">
        <color theme="1"/>
      </left>
      <right style="double">
        <color indexed="8"/>
      </right>
      <top style="double">
        <color theme="1"/>
      </top>
      <bottom style="thin">
        <color indexed="64"/>
      </bottom>
      <diagonal/>
    </border>
    <border>
      <left style="double">
        <color indexed="8"/>
      </left>
      <right style="double">
        <color theme="1"/>
      </right>
      <top style="double">
        <color theme="1"/>
      </top>
      <bottom style="thin">
        <color indexed="64"/>
      </bottom>
      <diagonal/>
    </border>
    <border>
      <left style="double">
        <color theme="1"/>
      </left>
      <right style="double">
        <color indexed="8"/>
      </right>
      <top style="thin">
        <color indexed="8"/>
      </top>
      <bottom style="double">
        <color theme="1"/>
      </bottom>
      <diagonal/>
    </border>
    <border>
      <left style="double">
        <color auto="1"/>
      </left>
      <right/>
      <top/>
      <bottom/>
      <diagonal/>
    </border>
    <border>
      <left/>
      <right style="double">
        <color theme="1"/>
      </right>
      <top/>
      <bottom style="thin">
        <color theme="1"/>
      </bottom>
      <diagonal/>
    </border>
    <border>
      <left style="double">
        <color theme="1"/>
      </left>
      <right style="double">
        <color indexed="8"/>
      </right>
      <top style="thin">
        <color indexed="64"/>
      </top>
      <bottom style="thin">
        <color indexed="64"/>
      </bottom>
      <diagonal/>
    </border>
    <border>
      <left/>
      <right style="double">
        <color indexed="8"/>
      </right>
      <top style="double">
        <color theme="1"/>
      </top>
      <bottom style="double">
        <color theme="1"/>
      </bottom>
      <diagonal/>
    </border>
    <border>
      <left style="double">
        <color theme="1"/>
      </left>
      <right style="double">
        <color theme="1"/>
      </right>
      <top style="double">
        <color theme="1"/>
      </top>
      <bottom style="double">
        <color theme="1"/>
      </bottom>
      <diagonal/>
    </border>
    <border>
      <left style="double">
        <color theme="1"/>
      </left>
      <right/>
      <top style="double">
        <color theme="1"/>
      </top>
      <bottom style="double">
        <color theme="1"/>
      </bottom>
      <diagonal/>
    </border>
    <border>
      <left/>
      <right style="double">
        <color theme="1"/>
      </right>
      <top style="double">
        <color theme="1"/>
      </top>
      <bottom style="double">
        <color theme="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style="double">
        <color theme="1"/>
      </left>
      <right style="double">
        <color indexed="8"/>
      </right>
      <top style="double">
        <color indexed="8"/>
      </top>
      <bottom style="double">
        <color theme="1"/>
      </bottom>
      <diagonal/>
    </border>
    <border>
      <left style="thin">
        <color indexed="64"/>
      </left>
      <right style="thin">
        <color indexed="64"/>
      </right>
      <top style="thin">
        <color indexed="64"/>
      </top>
      <bottom style="thin">
        <color indexed="64"/>
      </bottom>
      <diagonal/>
    </border>
    <border>
      <left style="double">
        <color theme="1"/>
      </left>
      <right style="double">
        <color indexed="8"/>
      </right>
      <top style="double">
        <color theme="1"/>
      </top>
      <bottom style="thin">
        <color indexed="8"/>
      </bottom>
      <diagonal/>
    </border>
    <border>
      <left style="thin">
        <color indexed="64"/>
      </left>
      <right style="thin">
        <color indexed="64"/>
      </right>
      <top style="double">
        <color theme="1"/>
      </top>
      <bottom style="thin">
        <color indexed="64"/>
      </bottom>
      <diagonal/>
    </border>
    <border>
      <left style="thin">
        <color indexed="64"/>
      </left>
      <right style="double">
        <color theme="1"/>
      </right>
      <top style="double">
        <color theme="1"/>
      </top>
      <bottom style="thin">
        <color indexed="64"/>
      </bottom>
      <diagonal/>
    </border>
    <border>
      <left style="thin">
        <color indexed="64"/>
      </left>
      <right style="double">
        <color theme="1"/>
      </right>
      <top style="thin">
        <color indexed="64"/>
      </top>
      <bottom style="thin">
        <color indexed="64"/>
      </bottom>
      <diagonal/>
    </border>
    <border>
      <left style="thin">
        <color indexed="64"/>
      </left>
      <right style="thin">
        <color indexed="64"/>
      </right>
      <top style="thin">
        <color indexed="64"/>
      </top>
      <bottom style="double">
        <color theme="1"/>
      </bottom>
      <diagonal/>
    </border>
    <border>
      <left style="thin">
        <color indexed="64"/>
      </left>
      <right style="double">
        <color theme="1"/>
      </right>
      <top style="thin">
        <color indexed="64"/>
      </top>
      <bottom style="double">
        <color theme="1"/>
      </bottom>
      <diagonal/>
    </border>
    <border>
      <left style="thin">
        <color theme="1"/>
      </left>
      <right style="thin">
        <color theme="1"/>
      </right>
      <top style="thin">
        <color theme="1"/>
      </top>
      <bottom style="thin">
        <color theme="1"/>
      </bottom>
      <diagonal/>
    </border>
    <border>
      <left style="thin">
        <color indexed="8"/>
      </left>
      <right style="thin">
        <color indexed="8"/>
      </right>
      <top style="double">
        <color theme="1"/>
      </top>
      <bottom/>
      <diagonal/>
    </border>
    <border>
      <left style="thin">
        <color indexed="8"/>
      </left>
      <right/>
      <top style="double">
        <color theme="1"/>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thin">
        <color indexed="64"/>
      </bottom>
      <diagonal/>
    </border>
    <border>
      <left style="double">
        <color theme="1"/>
      </left>
      <right style="thin">
        <color theme="1"/>
      </right>
      <top style="thin">
        <color theme="1"/>
      </top>
      <bottom style="thin">
        <color theme="1"/>
      </bottom>
      <diagonal/>
    </border>
    <border>
      <left style="double">
        <color theme="1"/>
      </left>
      <right style="thin">
        <color indexed="64"/>
      </right>
      <top style="thin">
        <color indexed="64"/>
      </top>
      <bottom style="thin">
        <color indexed="64"/>
      </bottom>
      <diagonal/>
    </border>
    <border>
      <left style="double">
        <color indexed="8"/>
      </left>
      <right style="thin">
        <color indexed="8"/>
      </right>
      <top style="thin">
        <color indexed="8"/>
      </top>
      <bottom style="thin">
        <color indexed="8"/>
      </bottom>
      <diagonal/>
    </border>
    <border>
      <left style="double">
        <color indexed="8"/>
      </left>
      <right style="double">
        <color theme="1"/>
      </right>
      <top style="thin">
        <color indexed="8"/>
      </top>
      <bottom style="thin">
        <color indexed="8"/>
      </bottom>
      <diagonal/>
    </border>
    <border>
      <left style="double">
        <color theme="1"/>
      </left>
      <right style="thin">
        <color indexed="8"/>
      </right>
      <top style="double">
        <color theme="1"/>
      </top>
      <bottom style="double">
        <color theme="1"/>
      </bottom>
      <diagonal/>
    </border>
    <border>
      <left style="thin">
        <color indexed="8"/>
      </left>
      <right style="double">
        <color theme="1"/>
      </right>
      <top style="double">
        <color theme="1"/>
      </top>
      <bottom style="double">
        <color theme="1"/>
      </bottom>
      <diagonal/>
    </border>
    <border>
      <left style="double">
        <color indexed="8"/>
      </left>
      <right style="double">
        <color theme="1"/>
      </right>
      <top style="double">
        <color theme="1"/>
      </top>
      <bottom/>
      <diagonal/>
    </border>
    <border>
      <left style="thin">
        <color indexed="8"/>
      </left>
      <right style="thin">
        <color indexed="8"/>
      </right>
      <top style="double">
        <color theme="1"/>
      </top>
      <bottom style="thin">
        <color indexed="8"/>
      </bottom>
      <diagonal/>
    </border>
    <border>
      <left style="thin">
        <color indexed="8"/>
      </left>
      <right style="thin">
        <color indexed="8"/>
      </right>
      <top style="thin">
        <color indexed="8"/>
      </top>
      <bottom style="double">
        <color theme="1"/>
      </bottom>
      <diagonal/>
    </border>
    <border>
      <left style="thin">
        <color indexed="8"/>
      </left>
      <right style="thin">
        <color indexed="8"/>
      </right>
      <top style="double">
        <color auto="1"/>
      </top>
      <bottom style="thin">
        <color indexed="64"/>
      </bottom>
      <diagonal/>
    </border>
    <border>
      <left style="thin">
        <color indexed="8"/>
      </left>
      <right style="double">
        <color indexed="64"/>
      </right>
      <top style="double">
        <color auto="1"/>
      </top>
      <bottom style="thin">
        <color indexed="64"/>
      </bottom>
      <diagonal/>
    </border>
    <border>
      <left style="double">
        <color indexed="64"/>
      </left>
      <right style="thin">
        <color indexed="8"/>
      </right>
      <top style="thin">
        <color indexed="64"/>
      </top>
      <bottom style="thin">
        <color indexed="64"/>
      </bottom>
      <diagonal/>
    </border>
    <border>
      <left style="thin">
        <color indexed="8"/>
      </left>
      <right style="thin">
        <color indexed="8"/>
      </right>
      <top style="thin">
        <color indexed="64"/>
      </top>
      <bottom style="double">
        <color auto="1"/>
      </bottom>
      <diagonal/>
    </border>
    <border>
      <left style="thin">
        <color indexed="8"/>
      </left>
      <right style="thin">
        <color indexed="8"/>
      </right>
      <top style="double">
        <color theme="1"/>
      </top>
      <bottom style="thin">
        <color indexed="64"/>
      </bottom>
      <diagonal/>
    </border>
    <border>
      <left style="double">
        <color indexed="8"/>
      </left>
      <right style="thin">
        <color indexed="8"/>
      </right>
      <top style="thin">
        <color indexed="64"/>
      </top>
      <bottom style="thin">
        <color indexed="64"/>
      </bottom>
      <diagonal/>
    </border>
    <border>
      <left style="double">
        <color indexed="8"/>
      </left>
      <right style="thin">
        <color indexed="8"/>
      </right>
      <top style="thin">
        <color indexed="64"/>
      </top>
      <bottom style="double">
        <color theme="1"/>
      </bottom>
      <diagonal/>
    </border>
    <border>
      <left style="thin">
        <color indexed="8"/>
      </left>
      <right/>
      <top style="thin">
        <color indexed="64"/>
      </top>
      <bottom style="double">
        <color theme="1"/>
      </bottom>
      <diagonal/>
    </border>
    <border>
      <left/>
      <right style="double">
        <color theme="1"/>
      </right>
      <top style="double">
        <color auto="1"/>
      </top>
      <bottom style="thin">
        <color indexed="64"/>
      </bottom>
      <diagonal/>
    </border>
    <border>
      <left/>
      <right style="double">
        <color theme="1"/>
      </right>
      <top style="thin">
        <color indexed="64"/>
      </top>
      <bottom style="thin">
        <color indexed="64"/>
      </bottom>
      <diagonal/>
    </border>
    <border>
      <left style="double">
        <color theme="1"/>
      </left>
      <right style="double">
        <color indexed="8"/>
      </right>
      <top style="thin">
        <color indexed="64"/>
      </top>
      <bottom style="double">
        <color auto="1"/>
      </bottom>
      <diagonal/>
    </border>
    <border>
      <left style="thin">
        <color theme="1"/>
      </left>
      <right/>
      <top style="thin">
        <color theme="1"/>
      </top>
      <bottom style="thin">
        <color theme="1"/>
      </bottom>
      <diagonal/>
    </border>
    <border>
      <left style="thin">
        <color indexed="64"/>
      </left>
      <right/>
      <top style="thin">
        <color indexed="64"/>
      </top>
      <bottom style="thin">
        <color indexed="64"/>
      </bottom>
      <diagonal/>
    </border>
    <border>
      <left/>
      <right/>
      <top/>
      <bottom style="double">
        <color auto="1"/>
      </bottom>
      <diagonal/>
    </border>
    <border>
      <left style="double">
        <color theme="1"/>
      </left>
      <right style="thin">
        <color indexed="64"/>
      </right>
      <top style="double">
        <color theme="1"/>
      </top>
      <bottom style="thin">
        <color indexed="64"/>
      </bottom>
      <diagonal/>
    </border>
    <border>
      <left style="double">
        <color theme="1"/>
      </left>
      <right style="thin">
        <color indexed="64"/>
      </right>
      <top style="thin">
        <color indexed="64"/>
      </top>
      <bottom style="double">
        <color theme="1"/>
      </bottom>
      <diagonal/>
    </border>
    <border>
      <left style="double">
        <color theme="1"/>
      </left>
      <right style="double">
        <color theme="1"/>
      </right>
      <top style="double">
        <color theme="1"/>
      </top>
      <bottom style="thin">
        <color indexed="64"/>
      </bottom>
      <diagonal/>
    </border>
    <border>
      <left style="double">
        <color theme="1"/>
      </left>
      <right style="double">
        <color theme="1"/>
      </right>
      <top style="thin">
        <color indexed="64"/>
      </top>
      <bottom style="thin">
        <color indexed="64"/>
      </bottom>
      <diagonal/>
    </border>
    <border>
      <left style="double">
        <color theme="1"/>
      </left>
      <right style="double">
        <color theme="1"/>
      </right>
      <top style="thin">
        <color indexed="64"/>
      </top>
      <bottom style="double">
        <color theme="1"/>
      </bottom>
      <diagonal/>
    </border>
    <border>
      <left style="double">
        <color theme="1"/>
      </left>
      <right style="thin">
        <color theme="1"/>
      </right>
      <top style="double">
        <color theme="1"/>
      </top>
      <bottom style="thin">
        <color theme="1"/>
      </bottom>
      <diagonal/>
    </border>
    <border>
      <left style="double">
        <color theme="1"/>
      </left>
      <right/>
      <top/>
      <bottom style="thin">
        <color theme="1"/>
      </bottom>
      <diagonal/>
    </border>
    <border>
      <left style="thin">
        <color indexed="64"/>
      </left>
      <right/>
      <top style="double">
        <color theme="1"/>
      </top>
      <bottom style="thin">
        <color indexed="64"/>
      </bottom>
      <diagonal/>
    </border>
    <border>
      <left style="double">
        <color indexed="64"/>
      </left>
      <right style="thin">
        <color indexed="64"/>
      </right>
      <top style="double">
        <color theme="1"/>
      </top>
      <bottom style="thin">
        <color indexed="64"/>
      </bottom>
      <diagonal/>
    </border>
    <border>
      <left style="thin">
        <color indexed="64"/>
      </left>
      <right style="double">
        <color indexed="64"/>
      </right>
      <top style="double">
        <color theme="1"/>
      </top>
      <bottom style="thin">
        <color indexed="64"/>
      </bottom>
      <diagonal/>
    </border>
    <border>
      <left/>
      <right style="double">
        <color theme="1"/>
      </right>
      <top style="double">
        <color theme="1"/>
      </top>
      <bottom style="thin">
        <color indexed="64"/>
      </bottom>
      <diagonal/>
    </border>
    <border>
      <left style="thin">
        <color indexed="64"/>
      </left>
      <right/>
      <top style="thin">
        <color indexed="64"/>
      </top>
      <bottom style="double">
        <color theme="1"/>
      </bottom>
      <diagonal/>
    </border>
    <border>
      <left style="double">
        <color indexed="64"/>
      </left>
      <right style="thin">
        <color indexed="64"/>
      </right>
      <top style="thin">
        <color indexed="64"/>
      </top>
      <bottom style="double">
        <color theme="1"/>
      </bottom>
      <diagonal/>
    </border>
    <border>
      <left style="thin">
        <color indexed="64"/>
      </left>
      <right style="double">
        <color indexed="64"/>
      </right>
      <top style="thin">
        <color indexed="64"/>
      </top>
      <bottom style="double">
        <color theme="1"/>
      </bottom>
      <diagonal/>
    </border>
    <border>
      <left/>
      <right style="double">
        <color theme="1"/>
      </right>
      <top style="thin">
        <color indexed="64"/>
      </top>
      <bottom style="double">
        <color theme="1"/>
      </bottom>
      <diagonal/>
    </border>
    <border>
      <left style="double">
        <color indexed="64"/>
      </left>
      <right style="thin">
        <color theme="1"/>
      </right>
      <top style="double">
        <color theme="1"/>
      </top>
      <bottom style="thin">
        <color theme="1"/>
      </bottom>
      <diagonal/>
    </border>
    <border>
      <left/>
      <right style="double">
        <color theme="1"/>
      </right>
      <top style="double">
        <color theme="1"/>
      </top>
      <bottom style="thin">
        <color theme="1"/>
      </bottom>
      <diagonal/>
    </border>
    <border>
      <left style="thin">
        <color theme="1"/>
      </left>
      <right style="thin">
        <color theme="1"/>
      </right>
      <top style="double">
        <color theme="1"/>
      </top>
      <bottom style="thin">
        <color theme="1"/>
      </bottom>
      <diagonal/>
    </border>
    <border>
      <left style="thin">
        <color theme="1"/>
      </left>
      <right/>
      <top style="double">
        <color theme="1"/>
      </top>
      <bottom style="thin">
        <color theme="1"/>
      </bottom>
      <diagonal/>
    </border>
    <border>
      <left style="double">
        <color theme="1"/>
      </left>
      <right style="thin">
        <color theme="1"/>
      </right>
      <top style="thin">
        <color theme="1"/>
      </top>
      <bottom style="double">
        <color theme="1"/>
      </bottom>
      <diagonal/>
    </border>
    <border>
      <left style="thin">
        <color theme="1"/>
      </left>
      <right style="thin">
        <color theme="1"/>
      </right>
      <top style="thin">
        <color theme="1"/>
      </top>
      <bottom style="double">
        <color theme="1"/>
      </bottom>
      <diagonal/>
    </border>
    <border>
      <left style="thin">
        <color theme="1"/>
      </left>
      <right/>
      <top style="thin">
        <color theme="1"/>
      </top>
      <bottom style="double">
        <color theme="1"/>
      </bottom>
      <diagonal/>
    </border>
    <border>
      <left/>
      <right/>
      <top style="thin">
        <color auto="1"/>
      </top>
      <bottom style="thin">
        <color auto="1"/>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auto="1"/>
      </left>
      <right style="double">
        <color auto="1"/>
      </right>
      <top style="thin">
        <color auto="1"/>
      </top>
      <bottom style="thin">
        <color auto="1"/>
      </bottom>
      <diagonal/>
    </border>
    <border>
      <left style="double">
        <color indexed="64"/>
      </left>
      <right style="thin">
        <color indexed="64"/>
      </right>
      <top style="thin">
        <color indexed="64"/>
      </top>
      <bottom style="thin">
        <color indexed="64"/>
      </bottom>
      <diagonal/>
    </border>
    <border>
      <left style="double">
        <color theme="1"/>
      </left>
      <right style="thin">
        <color indexed="8"/>
      </right>
      <top/>
      <bottom style="double">
        <color theme="1"/>
      </bottom>
      <diagonal/>
    </border>
    <border>
      <left style="thin">
        <color indexed="8"/>
      </left>
      <right style="double">
        <color theme="1"/>
      </right>
      <top/>
      <bottom style="double">
        <color theme="1"/>
      </bottom>
      <diagonal/>
    </border>
    <border>
      <left style="double">
        <color theme="1"/>
      </left>
      <right style="double">
        <color theme="1"/>
      </right>
      <top/>
      <bottom style="double">
        <color theme="1"/>
      </bottom>
      <diagonal/>
    </border>
    <border>
      <left style="double">
        <color indexed="8"/>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style="double">
        <color indexed="8"/>
      </right>
      <top style="double">
        <color indexed="8"/>
      </top>
      <bottom style="thin">
        <color indexed="8"/>
      </bottom>
      <diagonal/>
    </border>
    <border>
      <left style="double">
        <color theme="1"/>
      </left>
      <right style="double">
        <color indexed="8"/>
      </right>
      <top style="double">
        <color indexed="8"/>
      </top>
      <bottom/>
      <diagonal/>
    </border>
    <border>
      <left style="double">
        <color theme="1"/>
      </left>
      <right style="double">
        <color indexed="8"/>
      </right>
      <top style="double">
        <color auto="1"/>
      </top>
      <bottom style="thin">
        <color indexed="64"/>
      </bottom>
      <diagonal/>
    </border>
    <border>
      <left style="double">
        <color indexed="64"/>
      </left>
      <right style="thin">
        <color indexed="8"/>
      </right>
      <top style="double">
        <color auto="1"/>
      </top>
      <bottom style="thin">
        <color indexed="64"/>
      </bottom>
      <diagonal/>
    </border>
    <border>
      <left/>
      <right/>
      <top style="thin">
        <color indexed="8"/>
      </top>
      <bottom/>
      <diagonal/>
    </border>
    <border>
      <left style="thin">
        <color indexed="64"/>
      </left>
      <right style="double">
        <color indexed="64"/>
      </right>
      <top style="thin">
        <color indexed="64"/>
      </top>
      <bottom style="thin">
        <color indexed="64"/>
      </bottom>
      <diagonal/>
    </border>
    <border>
      <left style="double">
        <color theme="1"/>
      </left>
      <right style="double">
        <color indexed="8"/>
      </right>
      <top style="thin">
        <color indexed="8"/>
      </top>
      <bottom style="thin">
        <color indexed="8"/>
      </bottom>
      <diagonal/>
    </border>
    <border>
      <left style="double">
        <color indexed="8"/>
      </left>
      <right/>
      <top style="thin">
        <color indexed="8"/>
      </top>
      <bottom style="thin">
        <color indexed="8"/>
      </bottom>
      <diagonal/>
    </border>
    <border>
      <left/>
      <right style="double">
        <color indexed="8"/>
      </right>
      <top style="thin">
        <color indexed="8"/>
      </top>
      <bottom style="thin">
        <color indexed="8"/>
      </bottom>
      <diagonal/>
    </border>
    <border>
      <left style="double">
        <color indexed="8"/>
      </left>
      <right style="double">
        <color indexed="8"/>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double">
        <color indexed="8"/>
      </left>
      <right style="double">
        <color theme="1"/>
      </right>
      <top style="thin">
        <color indexed="8"/>
      </top>
      <bottom style="thin">
        <color indexed="8"/>
      </bottom>
      <diagonal/>
    </border>
    <border>
      <left style="double">
        <color theme="1"/>
      </left>
      <right style="double">
        <color indexed="8"/>
      </right>
      <top style="thin">
        <color indexed="8"/>
      </top>
      <bottom style="double">
        <color theme="1"/>
      </bottom>
      <diagonal/>
    </border>
    <border>
      <left style="double">
        <color indexed="8"/>
      </left>
      <right/>
      <top style="thin">
        <color indexed="8"/>
      </top>
      <bottom style="double">
        <color theme="1"/>
      </bottom>
      <diagonal/>
    </border>
    <border>
      <left/>
      <right style="double">
        <color indexed="8"/>
      </right>
      <top style="thin">
        <color indexed="8"/>
      </top>
      <bottom style="double">
        <color theme="1"/>
      </bottom>
      <diagonal/>
    </border>
    <border>
      <left style="double">
        <color indexed="8"/>
      </left>
      <right style="double">
        <color indexed="8"/>
      </right>
      <top style="thin">
        <color indexed="8"/>
      </top>
      <bottom style="double">
        <color theme="1"/>
      </bottom>
      <diagonal/>
    </border>
    <border>
      <left style="double">
        <color indexed="8"/>
      </left>
      <right style="thin">
        <color indexed="8"/>
      </right>
      <top style="thin">
        <color indexed="8"/>
      </top>
      <bottom style="double">
        <color theme="1"/>
      </bottom>
      <diagonal/>
    </border>
    <border>
      <left style="thin">
        <color indexed="8"/>
      </left>
      <right/>
      <top style="thin">
        <color indexed="8"/>
      </top>
      <bottom style="double">
        <color theme="1"/>
      </bottom>
      <diagonal/>
    </border>
    <border>
      <left style="double">
        <color indexed="8"/>
      </left>
      <right style="double">
        <color theme="1"/>
      </right>
      <top style="thin">
        <color indexed="8"/>
      </top>
      <bottom style="double">
        <color theme="1"/>
      </bottom>
      <diagonal/>
    </border>
    <border>
      <left style="double">
        <color theme="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theme="1"/>
      </right>
      <top/>
      <bottom style="thin">
        <color indexed="64"/>
      </bottom>
      <diagonal/>
    </border>
    <border>
      <left style="double">
        <color theme="1"/>
      </left>
      <right style="thin">
        <color theme="1"/>
      </right>
      <top/>
      <bottom style="thin">
        <color theme="1"/>
      </bottom>
      <diagonal/>
    </border>
    <border>
      <left style="thin">
        <color theme="1"/>
      </left>
      <right style="thin">
        <color theme="1"/>
      </right>
      <top/>
      <bottom style="thin">
        <color theme="1"/>
      </bottom>
      <diagonal/>
    </border>
    <border>
      <left style="double">
        <color indexed="8"/>
      </left>
      <right style="double">
        <color indexed="8"/>
      </right>
      <top style="double">
        <color indexed="8"/>
      </top>
      <bottom style="thin">
        <color indexed="8"/>
      </bottom>
      <diagonal/>
    </border>
    <border>
      <left style="double">
        <color indexed="8"/>
      </left>
      <right style="double">
        <color indexed="8"/>
      </right>
      <top style="thin">
        <color indexed="8"/>
      </top>
      <bottom style="double">
        <color indexed="8"/>
      </bottom>
      <diagonal/>
    </border>
    <border>
      <left style="double">
        <color theme="1"/>
      </left>
      <right style="double">
        <color indexed="8"/>
      </right>
      <top/>
      <bottom style="thin">
        <color indexed="8"/>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style="double">
        <color indexed="8"/>
      </left>
      <right style="double">
        <color theme="1"/>
      </right>
      <top style="thin">
        <color indexed="8"/>
      </top>
      <bottom style="double">
        <color indexed="8"/>
      </bottom>
      <diagonal/>
    </border>
    <border>
      <left style="thin">
        <color indexed="8"/>
      </left>
      <right/>
      <top style="thin">
        <color indexed="8"/>
      </top>
      <bottom style="double">
        <color indexed="8"/>
      </bottom>
      <diagonal/>
    </border>
    <border>
      <left style="double">
        <color theme="1"/>
      </left>
      <right style="double">
        <color indexed="8"/>
      </right>
      <top style="double">
        <color indexed="8"/>
      </top>
      <bottom style="double">
        <color theme="1"/>
      </bottom>
      <diagonal/>
    </border>
    <border>
      <left style="double">
        <color indexed="8"/>
      </left>
      <right/>
      <top style="double">
        <color indexed="8"/>
      </top>
      <bottom style="double">
        <color theme="1"/>
      </bottom>
      <diagonal/>
    </border>
    <border>
      <left/>
      <right/>
      <top style="double">
        <color indexed="8"/>
      </top>
      <bottom style="double">
        <color theme="1"/>
      </bottom>
      <diagonal/>
    </border>
    <border>
      <left style="thin">
        <color indexed="64"/>
      </left>
      <right/>
      <top/>
      <bottom style="thin">
        <color indexed="64"/>
      </bottom>
      <diagonal/>
    </border>
    <border>
      <left/>
      <right style="thin">
        <color indexed="64"/>
      </right>
      <top style="double">
        <color theme="1"/>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theme="1"/>
      </bottom>
      <diagonal/>
    </border>
    <border>
      <left/>
      <right style="thin">
        <color theme="1"/>
      </right>
      <top style="double">
        <color theme="1"/>
      </top>
      <bottom style="thin">
        <color theme="1"/>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theme="1"/>
      </left>
      <right style="double">
        <color theme="1"/>
      </right>
      <top style="double">
        <color theme="1"/>
      </top>
      <bottom style="thin">
        <color theme="1"/>
      </bottom>
      <diagonal/>
    </border>
    <border>
      <left style="thin">
        <color theme="1"/>
      </left>
      <right style="double">
        <color theme="1"/>
      </right>
      <top style="thin">
        <color theme="1"/>
      </top>
      <bottom style="thin">
        <color theme="1"/>
      </bottom>
      <diagonal/>
    </border>
    <border>
      <left style="thin">
        <color theme="1"/>
      </left>
      <right style="double">
        <color theme="1"/>
      </right>
      <top style="thin">
        <color theme="1"/>
      </top>
      <bottom style="double">
        <color theme="1"/>
      </bottom>
      <diagonal/>
    </border>
    <border>
      <left style="double">
        <color theme="1"/>
      </left>
      <right style="double">
        <color indexed="8"/>
      </right>
      <top style="double">
        <color auto="1"/>
      </top>
      <bottom style="thin">
        <color indexed="64"/>
      </bottom>
      <diagonal/>
    </border>
    <border>
      <left style="double">
        <color auto="1"/>
      </left>
      <right style="double">
        <color auto="1"/>
      </right>
      <top style="double">
        <color auto="1"/>
      </top>
      <bottom style="double">
        <color auto="1"/>
      </bottom>
      <diagonal/>
    </border>
    <border>
      <left/>
      <right/>
      <top/>
      <bottom style="thin">
        <color indexed="8"/>
      </bottom>
      <diagonal/>
    </border>
    <border>
      <left/>
      <right/>
      <top/>
      <bottom style="thin">
        <color auto="1"/>
      </bottom>
      <diagonal/>
    </border>
    <border>
      <left style="double">
        <color auto="1"/>
      </left>
      <right/>
      <top style="double">
        <color indexed="64"/>
      </top>
      <bottom style="double">
        <color indexed="64"/>
      </bottom>
      <diagonal/>
    </border>
    <border>
      <left/>
      <right/>
      <top style="double">
        <color indexed="64"/>
      </top>
      <bottom style="double">
        <color indexed="64"/>
      </bottom>
      <diagonal/>
    </border>
    <border>
      <left/>
      <right style="double">
        <color auto="1"/>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auto="1"/>
      </left>
      <right style="double">
        <color indexed="64"/>
      </right>
      <top style="double">
        <color indexed="64"/>
      </top>
      <bottom style="thin">
        <color indexed="64"/>
      </bottom>
      <diagonal/>
    </border>
    <border>
      <left style="double">
        <color auto="1"/>
      </left>
      <right style="thin">
        <color auto="1"/>
      </right>
      <top style="double">
        <color indexed="64"/>
      </top>
      <bottom style="thin">
        <color auto="1"/>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theme="1"/>
      </left>
      <right style="double">
        <color indexed="8"/>
      </right>
      <top style="thin">
        <color indexed="64"/>
      </top>
      <bottom/>
      <diagonal/>
    </border>
    <border>
      <left style="thin">
        <color indexed="8"/>
      </left>
      <right style="thin">
        <color indexed="8"/>
      </right>
      <top style="thin">
        <color indexed="64"/>
      </top>
      <bottom/>
      <diagonal/>
    </border>
    <border>
      <left style="double">
        <color indexed="64"/>
      </left>
      <right style="thin">
        <color indexed="8"/>
      </right>
      <top style="thin">
        <color indexed="64"/>
      </top>
      <bottom/>
      <diagonal/>
    </border>
    <border>
      <left style="thin">
        <color indexed="8"/>
      </left>
      <right style="double">
        <color indexed="64"/>
      </right>
      <top style="thin">
        <color indexed="64"/>
      </top>
      <bottom/>
      <diagonal/>
    </border>
    <border>
      <left/>
      <right style="double">
        <color theme="1"/>
      </right>
      <top style="thin">
        <color indexed="64"/>
      </top>
      <bottom/>
      <diagonal/>
    </border>
    <border>
      <left style="double">
        <color theme="1"/>
      </left>
      <right style="double">
        <color indexed="8"/>
      </right>
      <top/>
      <bottom style="double">
        <color auto="1"/>
      </bottom>
      <diagonal/>
    </border>
    <border>
      <left style="thin">
        <color indexed="8"/>
      </left>
      <right style="thin">
        <color indexed="8"/>
      </right>
      <top/>
      <bottom style="double">
        <color auto="1"/>
      </bottom>
      <diagonal/>
    </border>
    <border>
      <left style="double">
        <color indexed="64"/>
      </left>
      <right style="thin">
        <color indexed="8"/>
      </right>
      <top/>
      <bottom style="double">
        <color auto="1"/>
      </bottom>
      <diagonal/>
    </border>
    <border>
      <left style="thin">
        <color indexed="8"/>
      </left>
      <right style="double">
        <color indexed="64"/>
      </right>
      <top/>
      <bottom style="double">
        <color auto="1"/>
      </bottom>
      <diagonal/>
    </border>
    <border>
      <left/>
      <right style="double">
        <color theme="1"/>
      </right>
      <top/>
      <bottom style="double">
        <color auto="1"/>
      </bottom>
      <diagonal/>
    </border>
    <border>
      <left style="double">
        <color theme="1"/>
      </left>
      <right style="double">
        <color indexed="8"/>
      </right>
      <top style="thin">
        <color theme="1"/>
      </top>
      <bottom style="thin">
        <color theme="1"/>
      </bottom>
      <diagonal/>
    </border>
    <border>
      <left style="thin">
        <color indexed="8"/>
      </left>
      <right style="thin">
        <color indexed="8"/>
      </right>
      <top style="thin">
        <color theme="1"/>
      </top>
      <bottom style="thin">
        <color theme="1"/>
      </bottom>
      <diagonal/>
    </border>
    <border>
      <left style="double">
        <color indexed="64"/>
      </left>
      <right style="thin">
        <color indexed="8"/>
      </right>
      <top style="thin">
        <color theme="1"/>
      </top>
      <bottom style="thin">
        <color theme="1"/>
      </bottom>
      <diagonal/>
    </border>
    <border>
      <left style="thin">
        <color indexed="8"/>
      </left>
      <right style="double">
        <color indexed="64"/>
      </right>
      <top style="thin">
        <color theme="1"/>
      </top>
      <bottom style="thin">
        <color theme="1"/>
      </bottom>
      <diagonal/>
    </border>
    <border>
      <left/>
      <right style="double">
        <color theme="1"/>
      </right>
      <top style="thin">
        <color theme="1"/>
      </top>
      <bottom style="thin">
        <color theme="1"/>
      </bottom>
      <diagonal/>
    </border>
    <border>
      <left style="double">
        <color theme="1"/>
      </left>
      <right style="double">
        <color indexed="8"/>
      </right>
      <top style="thin">
        <color indexed="8"/>
      </top>
      <bottom/>
      <diagonal/>
    </border>
    <border>
      <left style="double">
        <color indexed="8"/>
      </left>
      <right/>
      <top style="thin">
        <color indexed="8"/>
      </top>
      <bottom/>
      <diagonal/>
    </border>
    <border>
      <left/>
      <right style="double">
        <color indexed="8"/>
      </right>
      <top style="thin">
        <color indexed="8"/>
      </top>
      <bottom/>
      <diagonal/>
    </border>
    <border>
      <left style="double">
        <color indexed="8"/>
      </left>
      <right style="double">
        <color indexed="8"/>
      </right>
      <top style="thin">
        <color indexed="8"/>
      </top>
      <bottom/>
      <diagonal/>
    </border>
    <border>
      <left style="double">
        <color indexed="8"/>
      </left>
      <right style="thin">
        <color indexed="8"/>
      </right>
      <top style="thin">
        <color indexed="8"/>
      </top>
      <bottom/>
      <diagonal/>
    </border>
    <border>
      <left style="thin">
        <color indexed="8"/>
      </left>
      <right/>
      <top style="thin">
        <color indexed="8"/>
      </top>
      <bottom/>
      <diagonal/>
    </border>
    <border>
      <left style="double">
        <color indexed="8"/>
      </left>
      <right style="double">
        <color theme="1"/>
      </right>
      <top style="thin">
        <color indexed="8"/>
      </top>
      <bottom/>
      <diagonal/>
    </border>
    <border>
      <left style="double">
        <color indexed="8"/>
      </left>
      <right/>
      <top style="thin">
        <color theme="1"/>
      </top>
      <bottom style="thin">
        <color theme="1"/>
      </bottom>
      <diagonal/>
    </border>
    <border>
      <left/>
      <right style="double">
        <color indexed="8"/>
      </right>
      <top style="thin">
        <color theme="1"/>
      </top>
      <bottom style="thin">
        <color theme="1"/>
      </bottom>
      <diagonal/>
    </border>
    <border>
      <left style="double">
        <color indexed="8"/>
      </left>
      <right style="double">
        <color indexed="8"/>
      </right>
      <top style="thin">
        <color theme="1"/>
      </top>
      <bottom style="thin">
        <color theme="1"/>
      </bottom>
      <diagonal/>
    </border>
    <border>
      <left style="double">
        <color indexed="8"/>
      </left>
      <right style="thin">
        <color indexed="8"/>
      </right>
      <top style="thin">
        <color theme="1"/>
      </top>
      <bottom style="thin">
        <color theme="1"/>
      </bottom>
      <diagonal/>
    </border>
    <border>
      <left style="thin">
        <color indexed="8"/>
      </left>
      <right/>
      <top style="thin">
        <color theme="1"/>
      </top>
      <bottom style="thin">
        <color theme="1"/>
      </bottom>
      <diagonal/>
    </border>
    <border>
      <left style="double">
        <color indexed="8"/>
      </left>
      <right style="double">
        <color theme="1"/>
      </right>
      <top style="thin">
        <color theme="1"/>
      </top>
      <bottom style="thin">
        <color theme="1"/>
      </bottom>
      <diagonal/>
    </border>
    <border>
      <left style="double">
        <color theme="1"/>
      </left>
      <right style="double">
        <color indexed="8"/>
      </right>
      <top style="thin">
        <color theme="1"/>
      </top>
      <bottom style="double">
        <color theme="1"/>
      </bottom>
      <diagonal/>
    </border>
    <border>
      <left style="double">
        <color indexed="8"/>
      </left>
      <right/>
      <top style="thin">
        <color theme="1"/>
      </top>
      <bottom style="double">
        <color theme="1"/>
      </bottom>
      <diagonal/>
    </border>
    <border>
      <left/>
      <right style="double">
        <color indexed="8"/>
      </right>
      <top style="thin">
        <color theme="1"/>
      </top>
      <bottom style="double">
        <color theme="1"/>
      </bottom>
      <diagonal/>
    </border>
    <border>
      <left style="double">
        <color indexed="8"/>
      </left>
      <right style="double">
        <color indexed="8"/>
      </right>
      <top style="thin">
        <color theme="1"/>
      </top>
      <bottom style="double">
        <color theme="1"/>
      </bottom>
      <diagonal/>
    </border>
    <border>
      <left style="double">
        <color indexed="8"/>
      </left>
      <right style="thin">
        <color indexed="8"/>
      </right>
      <top style="thin">
        <color theme="1"/>
      </top>
      <bottom style="double">
        <color theme="1"/>
      </bottom>
      <diagonal/>
    </border>
    <border>
      <left style="thin">
        <color indexed="8"/>
      </left>
      <right/>
      <top style="thin">
        <color theme="1"/>
      </top>
      <bottom style="double">
        <color theme="1"/>
      </bottom>
      <diagonal/>
    </border>
    <border>
      <left style="double">
        <color indexed="8"/>
      </left>
      <right style="double">
        <color theme="1"/>
      </right>
      <top style="thin">
        <color theme="1"/>
      </top>
      <bottom style="double">
        <color theme="1"/>
      </bottom>
      <diagonal/>
    </border>
    <border>
      <left style="double">
        <color auto="1"/>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auto="1"/>
      </left>
      <right style="double">
        <color auto="1"/>
      </right>
      <top style="thin">
        <color auto="1"/>
      </top>
      <bottom/>
      <diagonal/>
    </border>
    <border>
      <left style="double">
        <color auto="1"/>
      </left>
      <right style="double">
        <color auto="1"/>
      </right>
      <top/>
      <bottom style="thin">
        <color auto="1"/>
      </bottom>
      <diagonal/>
    </border>
    <border>
      <left style="thin">
        <color indexed="8"/>
      </left>
      <right style="double">
        <color theme="1"/>
      </right>
      <top style="double">
        <color theme="1"/>
      </top>
      <bottom style="thin">
        <color indexed="8"/>
      </bottom>
      <diagonal/>
    </border>
    <border>
      <left style="double">
        <color theme="1"/>
      </left>
      <right style="double">
        <color indexed="8"/>
      </right>
      <top style="thin">
        <color indexed="8"/>
      </top>
      <bottom style="thin">
        <color indexed="8"/>
      </bottom>
      <diagonal/>
    </border>
    <border>
      <left style="thin">
        <color indexed="8"/>
      </left>
      <right style="double">
        <color theme="1"/>
      </right>
      <top style="thin">
        <color indexed="8"/>
      </top>
      <bottom style="thin">
        <color indexed="8"/>
      </bottom>
      <diagonal/>
    </border>
    <border>
      <left style="thin">
        <color indexed="8"/>
      </left>
      <right style="double">
        <color theme="1"/>
      </right>
      <top style="thin">
        <color indexed="8"/>
      </top>
      <bottom style="double">
        <color theme="1"/>
      </bottom>
      <diagonal/>
    </border>
    <border>
      <left style="thin">
        <color indexed="8"/>
      </left>
      <right style="double">
        <color theme="1"/>
      </right>
      <top style="double">
        <color theme="1"/>
      </top>
      <bottom/>
      <diagonal/>
    </border>
    <border>
      <left style="thin">
        <color indexed="8"/>
      </left>
      <right style="double">
        <color theme="1"/>
      </right>
      <top style="thin">
        <color indexed="8"/>
      </top>
      <bottom/>
      <diagonal/>
    </border>
    <border>
      <left style="double">
        <color theme="1"/>
      </left>
      <right style="double">
        <color indexed="8"/>
      </right>
      <top style="thin">
        <color indexed="8"/>
      </top>
      <bottom style="double">
        <color theme="1"/>
      </bottom>
      <diagonal/>
    </border>
    <border>
      <left style="thin">
        <color indexed="8"/>
      </left>
      <right style="double">
        <color theme="1"/>
      </right>
      <top style="double">
        <color theme="1"/>
      </top>
      <bottom style="thin">
        <color indexed="64"/>
      </bottom>
      <diagonal/>
    </border>
    <border>
      <left style="thin">
        <color indexed="8"/>
      </left>
      <right style="double">
        <color theme="1"/>
      </right>
      <top style="thin">
        <color indexed="64"/>
      </top>
      <bottom style="thin">
        <color indexed="64"/>
      </bottom>
      <diagonal/>
    </border>
    <border>
      <left style="thin">
        <color indexed="8"/>
      </left>
      <right style="double">
        <color theme="1"/>
      </right>
      <top style="thin">
        <color indexed="64"/>
      </top>
      <bottom/>
      <diagonal/>
    </border>
    <border>
      <left style="thin">
        <color indexed="8"/>
      </left>
      <right style="double">
        <color theme="1"/>
      </right>
      <top style="thin">
        <color theme="1"/>
      </top>
      <bottom style="thin">
        <color theme="1"/>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thin">
        <color indexed="8"/>
      </left>
      <right style="thin">
        <color indexed="8"/>
      </right>
      <top style="double">
        <color indexed="8"/>
      </top>
      <bottom style="thin">
        <color indexed="8"/>
      </bottom>
      <diagonal/>
    </border>
    <border>
      <left style="double">
        <color theme="1"/>
      </left>
      <right style="double">
        <color indexed="8"/>
      </right>
      <top style="double">
        <color indexed="8"/>
      </top>
      <bottom style="double">
        <color theme="1"/>
      </bottom>
      <diagonal/>
    </border>
    <border>
      <left style="double">
        <color indexed="8"/>
      </left>
      <right/>
      <top style="double">
        <color indexed="8"/>
      </top>
      <bottom style="double">
        <color theme="1"/>
      </bottom>
      <diagonal/>
    </border>
    <border>
      <left style="thin">
        <color indexed="8"/>
      </left>
      <right style="thin">
        <color indexed="8"/>
      </right>
      <top style="thin">
        <color indexed="64"/>
      </top>
      <bottom/>
      <diagonal/>
    </border>
    <border>
      <left style="thin">
        <color indexed="8"/>
      </left>
      <right style="double">
        <color indexed="64"/>
      </right>
      <top style="thin">
        <color indexed="64"/>
      </top>
      <bottom/>
      <diagonal/>
    </border>
    <border>
      <left/>
      <right style="double">
        <color theme="1"/>
      </right>
      <top style="thin">
        <color indexed="64"/>
      </top>
      <bottom/>
      <diagonal/>
    </border>
    <border>
      <left style="double">
        <color theme="1"/>
      </left>
      <right/>
      <top style="double">
        <color theme="1"/>
      </top>
      <bottom style="double">
        <color auto="1"/>
      </bottom>
      <diagonal/>
    </border>
    <border>
      <left/>
      <right/>
      <top style="double">
        <color theme="1"/>
      </top>
      <bottom style="double">
        <color auto="1"/>
      </bottom>
      <diagonal/>
    </border>
    <border>
      <left/>
      <right style="double">
        <color theme="1"/>
      </right>
      <top style="double">
        <color theme="1"/>
      </top>
      <bottom style="double">
        <color auto="1"/>
      </bottom>
      <diagonal/>
    </border>
    <border>
      <left style="thin">
        <color indexed="8"/>
      </left>
      <right style="thin">
        <color indexed="8"/>
      </right>
      <top style="double">
        <color indexed="8"/>
      </top>
      <bottom style="thin">
        <color indexed="64"/>
      </bottom>
      <diagonal/>
    </border>
    <border>
      <left style="thin">
        <color indexed="8"/>
      </left>
      <right style="thin">
        <color indexed="8"/>
      </right>
      <top style="double">
        <color indexed="8"/>
      </top>
      <bottom/>
      <diagonal/>
    </border>
    <border>
      <left style="double">
        <color indexed="64"/>
      </left>
      <right style="thin">
        <color indexed="8"/>
      </right>
      <top style="double">
        <color indexed="8"/>
      </top>
      <bottom style="thin">
        <color indexed="64"/>
      </bottom>
      <diagonal/>
    </border>
    <border>
      <left style="thin">
        <color indexed="8"/>
      </left>
      <right style="thin">
        <color indexed="8"/>
      </right>
      <top style="thin">
        <color indexed="64"/>
      </top>
      <bottom style="double">
        <color theme="1"/>
      </bottom>
      <diagonal/>
    </border>
    <border>
      <left style="double">
        <color indexed="64"/>
      </left>
      <right style="thin">
        <color indexed="8"/>
      </right>
      <top style="thin">
        <color indexed="64"/>
      </top>
      <bottom style="double">
        <color theme="1"/>
      </bottom>
      <diagonal/>
    </border>
    <border>
      <left style="double">
        <color theme="1"/>
      </left>
      <right style="double">
        <color indexed="8"/>
      </right>
      <top style="thin">
        <color indexed="8"/>
      </top>
      <bottom/>
      <diagonal/>
    </border>
    <border>
      <left style="double">
        <color indexed="8"/>
      </left>
      <right/>
      <top style="thin">
        <color indexed="8"/>
      </top>
      <bottom/>
      <diagonal/>
    </border>
    <border>
      <left/>
      <right style="double">
        <color indexed="8"/>
      </right>
      <top style="thin">
        <color indexed="8"/>
      </top>
      <bottom/>
      <diagonal/>
    </border>
    <border>
      <left style="double">
        <color indexed="8"/>
      </left>
      <right style="double">
        <color indexed="8"/>
      </right>
      <top style="thin">
        <color indexed="8"/>
      </top>
      <bottom/>
      <diagonal/>
    </border>
    <border>
      <left style="double">
        <color indexed="8"/>
      </left>
      <right style="thin">
        <color indexed="8"/>
      </right>
      <top style="thin">
        <color indexed="8"/>
      </top>
      <bottom/>
      <diagonal/>
    </border>
    <border>
      <left style="thin">
        <color indexed="8"/>
      </left>
      <right/>
      <top style="thin">
        <color indexed="8"/>
      </top>
      <bottom/>
      <diagonal/>
    </border>
    <border>
      <left style="double">
        <color indexed="8"/>
      </left>
      <right style="double">
        <color theme="1"/>
      </right>
      <top style="thin">
        <color indexed="8"/>
      </top>
      <bottom/>
      <diagonal/>
    </border>
    <border>
      <left style="double">
        <color theme="1"/>
      </left>
      <right style="double">
        <color indexed="8"/>
      </right>
      <top/>
      <bottom style="thin">
        <color indexed="64"/>
      </bottom>
      <diagonal/>
    </border>
    <border>
      <left style="double">
        <color indexed="8"/>
      </left>
      <right/>
      <top/>
      <bottom style="thin">
        <color indexed="8"/>
      </bottom>
      <diagonal/>
    </border>
    <border>
      <left/>
      <right style="double">
        <color indexed="8"/>
      </right>
      <top/>
      <bottom style="thin">
        <color indexed="8"/>
      </bottom>
      <diagonal/>
    </border>
    <border>
      <left style="double">
        <color indexed="8"/>
      </left>
      <right style="double">
        <color indexed="8"/>
      </right>
      <top/>
      <bottom style="thin">
        <color indexed="8"/>
      </bottom>
      <diagonal/>
    </border>
    <border>
      <left style="double">
        <color indexed="8"/>
      </left>
      <right style="thin">
        <color indexed="8"/>
      </right>
      <top/>
      <bottom style="thin">
        <color indexed="8"/>
      </bottom>
      <diagonal/>
    </border>
    <border>
      <left style="thin">
        <color indexed="8"/>
      </left>
      <right/>
      <top/>
      <bottom style="thin">
        <color indexed="8"/>
      </bottom>
      <diagonal/>
    </border>
    <border>
      <left style="double">
        <color indexed="8"/>
      </left>
      <right style="double">
        <color theme="1"/>
      </right>
      <top/>
      <bottom style="thin">
        <color indexed="8"/>
      </bottom>
      <diagonal/>
    </border>
    <border>
      <left style="double">
        <color theme="1"/>
      </left>
      <right style="double">
        <color indexed="8"/>
      </right>
      <top style="thin">
        <color indexed="64"/>
      </top>
      <bottom style="double">
        <color theme="1"/>
      </bottom>
      <diagonal/>
    </border>
    <border>
      <left style="thin">
        <color indexed="8"/>
      </left>
      <right style="double">
        <color theme="1"/>
      </right>
      <top style="thin">
        <color indexed="64"/>
      </top>
      <bottom style="double">
        <color theme="1"/>
      </bottom>
      <diagonal/>
    </border>
  </borders>
  <cellStyleXfs count="9">
    <xf numFmtId="165" fontId="0" fillId="0" borderId="0"/>
    <xf numFmtId="44" fontId="2" fillId="0" borderId="0" applyFont="0" applyFill="0" applyBorder="0" applyAlignment="0" applyProtection="0"/>
    <xf numFmtId="9" fontId="2" fillId="0" borderId="0" applyFont="0" applyFill="0" applyBorder="0" applyAlignment="0" applyProtection="0"/>
    <xf numFmtId="0" fontId="5" fillId="0" borderId="0"/>
    <xf numFmtId="44" fontId="2" fillId="0" borderId="0" applyFont="0" applyFill="0" applyBorder="0" applyAlignment="0" applyProtection="0"/>
    <xf numFmtId="9" fontId="2" fillId="0" borderId="0" applyFont="0" applyFill="0" applyBorder="0" applyAlignment="0" applyProtection="0"/>
    <xf numFmtId="165" fontId="4" fillId="0" borderId="0"/>
    <xf numFmtId="0" fontId="1" fillId="0" borderId="0"/>
    <xf numFmtId="164" fontId="1" fillId="0" borderId="0" applyFont="0" applyFill="0" applyBorder="0" applyAlignment="0" applyProtection="0"/>
  </cellStyleXfs>
  <cellXfs count="724">
    <xf numFmtId="165" fontId="0" fillId="0" borderId="0" xfId="0"/>
    <xf numFmtId="165" fontId="0" fillId="0" borderId="0" xfId="0" applyAlignment="1">
      <alignment vertical="center"/>
    </xf>
    <xf numFmtId="165" fontId="4" fillId="0" borderId="0" xfId="0" applyFont="1"/>
    <xf numFmtId="165" fontId="4" fillId="0" borderId="0" xfId="0" applyFont="1" applyAlignment="1">
      <alignment vertical="center"/>
    </xf>
    <xf numFmtId="165" fontId="4" fillId="0" borderId="9" xfId="0" applyFont="1" applyBorder="1" applyAlignment="1">
      <alignment vertical="center"/>
    </xf>
    <xf numFmtId="165" fontId="2" fillId="0" borderId="0" xfId="0" applyFont="1" applyAlignment="1">
      <alignment vertical="center"/>
    </xf>
    <xf numFmtId="165" fontId="2" fillId="0" borderId="10" xfId="0" applyFont="1" applyBorder="1" applyAlignment="1">
      <alignment vertical="center"/>
    </xf>
    <xf numFmtId="165" fontId="11" fillId="0" borderId="9" xfId="0" applyFont="1" applyBorder="1" applyAlignment="1">
      <alignment horizontal="right" vertical="center"/>
    </xf>
    <xf numFmtId="165" fontId="6" fillId="0" borderId="0" xfId="0" applyFont="1" applyAlignment="1">
      <alignment vertical="center"/>
    </xf>
    <xf numFmtId="165" fontId="6" fillId="0" borderId="10" xfId="0" applyFont="1" applyBorder="1" applyAlignment="1">
      <alignment vertical="center"/>
    </xf>
    <xf numFmtId="165" fontId="2" fillId="0" borderId="9" xfId="0" applyFont="1" applyBorder="1" applyAlignment="1">
      <alignment vertical="center"/>
    </xf>
    <xf numFmtId="0" fontId="14" fillId="0" borderId="11" xfId="0" applyNumberFormat="1" applyFont="1" applyBorder="1" applyAlignment="1">
      <alignment horizontal="center" vertical="center"/>
    </xf>
    <xf numFmtId="165" fontId="2" fillId="2" borderId="0" xfId="0" applyFont="1" applyFill="1" applyAlignment="1">
      <alignment vertical="center"/>
    </xf>
    <xf numFmtId="165" fontId="15" fillId="0" borderId="0" xfId="0" applyFont="1" applyAlignment="1">
      <alignment vertical="center"/>
    </xf>
    <xf numFmtId="165" fontId="6" fillId="2" borderId="0" xfId="0" applyFont="1" applyFill="1" applyAlignment="1">
      <alignment vertical="center"/>
    </xf>
    <xf numFmtId="165" fontId="4" fillId="0" borderId="12" xfId="0" applyFont="1" applyBorder="1" applyAlignment="1">
      <alignment vertical="center"/>
    </xf>
    <xf numFmtId="165" fontId="4" fillId="0" borderId="13" xfId="0" applyFont="1" applyBorder="1" applyAlignment="1">
      <alignment vertical="center"/>
    </xf>
    <xf numFmtId="165" fontId="6" fillId="0" borderId="0" xfId="0" applyFont="1" applyAlignment="1">
      <alignment horizontal="center" vertical="center"/>
    </xf>
    <xf numFmtId="165" fontId="14" fillId="0" borderId="0" xfId="0" applyFont="1" applyAlignment="1">
      <alignment vertical="center"/>
    </xf>
    <xf numFmtId="165" fontId="13" fillId="0" borderId="0" xfId="0" applyFont="1" applyAlignment="1">
      <alignment vertical="center"/>
    </xf>
    <xf numFmtId="165" fontId="14" fillId="0" borderId="1" xfId="0" applyFont="1" applyBorder="1" applyAlignment="1">
      <alignment horizontal="center" vertical="center"/>
    </xf>
    <xf numFmtId="165" fontId="14" fillId="0" borderId="11" xfId="0" applyFont="1" applyBorder="1" applyAlignment="1">
      <alignment vertical="center"/>
    </xf>
    <xf numFmtId="165" fontId="14" fillId="0" borderId="11" xfId="0" applyFont="1" applyBorder="1" applyAlignment="1">
      <alignment horizontal="center" vertical="center"/>
    </xf>
    <xf numFmtId="1" fontId="8" fillId="0" borderId="0" xfId="0" applyNumberFormat="1" applyFont="1" applyAlignment="1">
      <alignment horizontal="center" vertical="center"/>
    </xf>
    <xf numFmtId="165" fontId="3" fillId="0" borderId="10" xfId="0" applyFont="1" applyBorder="1" applyAlignment="1">
      <alignment vertical="center"/>
    </xf>
    <xf numFmtId="165" fontId="4" fillId="0" borderId="14" xfId="0" applyFont="1" applyBorder="1" applyAlignment="1">
      <alignment vertical="center"/>
    </xf>
    <xf numFmtId="165" fontId="4" fillId="0" borderId="0" xfId="0" applyFont="1" applyAlignment="1">
      <alignment horizontal="center" vertical="center"/>
    </xf>
    <xf numFmtId="165" fontId="12" fillId="0" borderId="2" xfId="0" applyFont="1" applyBorder="1" applyAlignment="1">
      <alignment horizontal="center" vertical="center"/>
    </xf>
    <xf numFmtId="9" fontId="16" fillId="0" borderId="2" xfId="0" applyNumberFormat="1" applyFont="1" applyBorder="1" applyAlignment="1">
      <alignment horizontal="center" vertical="center"/>
    </xf>
    <xf numFmtId="165" fontId="10" fillId="0" borderId="0" xfId="0" applyFont="1" applyAlignment="1">
      <alignment horizontal="center" vertical="center"/>
    </xf>
    <xf numFmtId="165" fontId="10" fillId="0" borderId="9" xfId="0" applyFont="1" applyBorder="1" applyAlignment="1">
      <alignment horizontal="center" vertical="center"/>
    </xf>
    <xf numFmtId="165" fontId="10" fillId="0" borderId="10" xfId="0" applyFont="1" applyBorder="1" applyAlignment="1">
      <alignment horizontal="center" vertical="center"/>
    </xf>
    <xf numFmtId="165" fontId="14" fillId="0" borderId="15" xfId="0" applyFont="1" applyBorder="1" applyAlignment="1">
      <alignment vertical="center"/>
    </xf>
    <xf numFmtId="165" fontId="4" fillId="3" borderId="0" xfId="0" applyFont="1" applyFill="1"/>
    <xf numFmtId="165" fontId="2" fillId="0" borderId="42" xfId="0" applyFont="1" applyBorder="1" applyAlignment="1">
      <alignment vertical="center"/>
    </xf>
    <xf numFmtId="165" fontId="6" fillId="0" borderId="42" xfId="0" applyFont="1" applyBorder="1" applyAlignment="1">
      <alignment vertical="center"/>
    </xf>
    <xf numFmtId="165" fontId="4" fillId="3" borderId="0" xfId="0" applyFont="1" applyFill="1" applyAlignment="1">
      <alignment vertical="center"/>
    </xf>
    <xf numFmtId="165" fontId="11" fillId="0" borderId="12" xfId="0" applyFont="1" applyBorder="1" applyAlignment="1">
      <alignment horizontal="right" vertical="center"/>
    </xf>
    <xf numFmtId="165" fontId="13" fillId="0" borderId="13" xfId="0" applyFont="1" applyBorder="1" applyAlignment="1">
      <alignment vertical="center"/>
    </xf>
    <xf numFmtId="165" fontId="2" fillId="0" borderId="13" xfId="0" applyFont="1" applyBorder="1" applyAlignment="1">
      <alignment vertical="center"/>
    </xf>
    <xf numFmtId="165" fontId="6" fillId="0" borderId="14" xfId="0" applyFont="1" applyBorder="1" applyAlignment="1">
      <alignment vertical="center"/>
    </xf>
    <xf numFmtId="167" fontId="13" fillId="3" borderId="1" xfId="1" applyNumberFormat="1" applyFont="1" applyFill="1" applyBorder="1" applyAlignment="1" applyProtection="1">
      <alignment horizontal="center" vertical="center"/>
    </xf>
    <xf numFmtId="165" fontId="11" fillId="0" borderId="42" xfId="0" applyFont="1" applyBorder="1" applyAlignment="1">
      <alignment vertical="center"/>
    </xf>
    <xf numFmtId="165" fontId="4" fillId="0" borderId="42" xfId="0" applyFont="1" applyBorder="1" applyAlignment="1">
      <alignment vertical="center"/>
    </xf>
    <xf numFmtId="165" fontId="4" fillId="0" borderId="50" xfId="0" applyFont="1" applyBorder="1" applyAlignment="1">
      <alignment vertical="center"/>
    </xf>
    <xf numFmtId="165" fontId="14" fillId="0" borderId="15" xfId="0" applyFont="1" applyBorder="1" applyAlignment="1">
      <alignment horizontal="left" vertical="center"/>
    </xf>
    <xf numFmtId="165" fontId="14" fillId="0" borderId="16" xfId="0" applyFont="1" applyBorder="1" applyAlignment="1">
      <alignment horizontal="left" vertical="center"/>
    </xf>
    <xf numFmtId="165" fontId="14" fillId="0" borderId="32" xfId="0" applyFont="1" applyBorder="1" applyAlignment="1">
      <alignment horizontal="center" vertical="center"/>
    </xf>
    <xf numFmtId="165" fontId="13" fillId="0" borderId="4" xfId="0" applyFont="1" applyBorder="1" applyAlignment="1">
      <alignment horizontal="center" vertical="center"/>
    </xf>
    <xf numFmtId="165" fontId="13" fillId="0" borderId="5" xfId="0" applyFont="1" applyBorder="1" applyAlignment="1">
      <alignment horizontal="center" vertical="center"/>
    </xf>
    <xf numFmtId="165" fontId="13" fillId="0" borderId="33" xfId="0" applyFont="1" applyBorder="1" applyAlignment="1">
      <alignment horizontal="center" vertical="center"/>
    </xf>
    <xf numFmtId="165" fontId="14" fillId="0" borderId="17" xfId="0" applyFont="1" applyBorder="1" applyAlignment="1">
      <alignment horizontal="center" vertical="center"/>
    </xf>
    <xf numFmtId="165" fontId="4" fillId="0" borderId="60" xfId="0" applyFont="1" applyBorder="1" applyAlignment="1">
      <alignment vertical="center"/>
    </xf>
    <xf numFmtId="165" fontId="4" fillId="0" borderId="61" xfId="0" applyFont="1" applyBorder="1" applyAlignment="1">
      <alignment vertical="center"/>
    </xf>
    <xf numFmtId="165" fontId="24" fillId="0" borderId="0" xfId="0" applyFont="1" applyAlignment="1">
      <alignment vertical="center"/>
    </xf>
    <xf numFmtId="165" fontId="24" fillId="0" borderId="0" xfId="0" applyFont="1"/>
    <xf numFmtId="0" fontId="24" fillId="0" borderId="0" xfId="0" applyNumberFormat="1" applyFont="1" applyAlignment="1">
      <alignment horizontal="center"/>
    </xf>
    <xf numFmtId="165" fontId="24" fillId="0" borderId="0" xfId="0" applyFont="1" applyAlignment="1">
      <alignment horizontal="center"/>
    </xf>
    <xf numFmtId="167" fontId="24" fillId="0" borderId="0" xfId="0" applyNumberFormat="1" applyFont="1" applyAlignment="1">
      <alignment horizontal="center"/>
    </xf>
    <xf numFmtId="165" fontId="26" fillId="0" borderId="9" xfId="0" applyFont="1" applyBorder="1" applyAlignment="1">
      <alignment horizontal="center" vertical="center"/>
    </xf>
    <xf numFmtId="165" fontId="26" fillId="0" borderId="10" xfId="0" applyFont="1" applyBorder="1" applyAlignment="1">
      <alignment horizontal="center" vertical="center"/>
    </xf>
    <xf numFmtId="165" fontId="27" fillId="0" borderId="0" xfId="0" applyFont="1" applyAlignment="1">
      <alignment vertical="center"/>
    </xf>
    <xf numFmtId="165" fontId="29" fillId="0" borderId="10" xfId="0" applyFont="1" applyBorder="1" applyAlignment="1">
      <alignment vertical="center"/>
    </xf>
    <xf numFmtId="165" fontId="30" fillId="0" borderId="15" xfId="0" applyFont="1" applyBorder="1" applyAlignment="1">
      <alignment vertical="center"/>
    </xf>
    <xf numFmtId="165" fontId="30" fillId="0" borderId="16" xfId="0" applyFont="1" applyBorder="1" applyAlignment="1">
      <alignment horizontal="left" vertical="center"/>
    </xf>
    <xf numFmtId="165" fontId="30" fillId="0" borderId="15" xfId="0" applyFont="1" applyBorder="1" applyAlignment="1">
      <alignment horizontal="left" vertical="center"/>
    </xf>
    <xf numFmtId="165" fontId="27" fillId="0" borderId="9" xfId="0" applyFont="1" applyBorder="1" applyAlignment="1">
      <alignment horizontal="right" vertical="center"/>
    </xf>
    <xf numFmtId="165" fontId="27" fillId="0" borderId="10" xfId="0" applyFont="1" applyBorder="1" applyAlignment="1">
      <alignment vertical="center"/>
    </xf>
    <xf numFmtId="167" fontId="24" fillId="0" borderId="10" xfId="0" applyNumberFormat="1" applyFont="1" applyBorder="1" applyAlignment="1">
      <alignment horizontal="center" vertical="center"/>
    </xf>
    <xf numFmtId="7" fontId="13" fillId="0" borderId="0" xfId="1" applyNumberFormat="1" applyFont="1" applyFill="1" applyBorder="1" applyAlignment="1" applyProtection="1">
      <alignment horizontal="left" vertical="center"/>
    </xf>
    <xf numFmtId="7" fontId="13" fillId="0" borderId="0" xfId="1" applyNumberFormat="1" applyFont="1" applyFill="1" applyBorder="1" applyAlignment="1" applyProtection="1">
      <alignment horizontal="center" vertical="center"/>
    </xf>
    <xf numFmtId="167" fontId="14" fillId="0" borderId="0" xfId="1" applyNumberFormat="1" applyFont="1" applyFill="1" applyBorder="1" applyAlignment="1" applyProtection="1">
      <alignment horizontal="center" vertical="center"/>
    </xf>
    <xf numFmtId="167" fontId="13" fillId="0" borderId="0" xfId="1" applyNumberFormat="1" applyFont="1" applyFill="1" applyBorder="1" applyAlignment="1" applyProtection="1">
      <alignment horizontal="center" vertical="center"/>
    </xf>
    <xf numFmtId="165" fontId="12" fillId="0" borderId="79" xfId="0" applyFont="1" applyBorder="1" applyAlignment="1">
      <alignment horizontal="center" vertical="center"/>
    </xf>
    <xf numFmtId="0" fontId="14" fillId="0" borderId="9" xfId="0" applyNumberFormat="1" applyFont="1" applyBorder="1" applyAlignment="1">
      <alignment horizontal="center" vertical="center"/>
    </xf>
    <xf numFmtId="167" fontId="13" fillId="0" borderId="10" xfId="1" applyNumberFormat="1" applyFont="1" applyFill="1" applyBorder="1" applyAlignment="1" applyProtection="1">
      <alignment horizontal="center" vertical="center"/>
    </xf>
    <xf numFmtId="165" fontId="16" fillId="0" borderId="54" xfId="0" applyFont="1" applyBorder="1" applyAlignment="1">
      <alignment horizontal="center" vertical="center"/>
    </xf>
    <xf numFmtId="169" fontId="2" fillId="0" borderId="80" xfId="0" applyNumberFormat="1" applyFont="1" applyBorder="1" applyAlignment="1">
      <alignment horizontal="center" vertical="center"/>
    </xf>
    <xf numFmtId="9" fontId="9" fillId="0" borderId="81" xfId="2" applyFont="1" applyBorder="1" applyAlignment="1" applyProtection="1">
      <alignment horizontal="center" vertical="center"/>
    </xf>
    <xf numFmtId="165" fontId="14" fillId="5" borderId="0" xfId="0" applyFont="1" applyFill="1" applyAlignment="1">
      <alignment horizontal="center" vertical="center"/>
    </xf>
    <xf numFmtId="0" fontId="14" fillId="0" borderId="64" xfId="0" applyNumberFormat="1" applyFont="1" applyBorder="1" applyAlignment="1">
      <alignment horizontal="center" vertical="center"/>
    </xf>
    <xf numFmtId="169" fontId="2" fillId="0" borderId="0" xfId="0" applyNumberFormat="1" applyFont="1" applyAlignment="1">
      <alignment horizontal="center" vertical="center"/>
    </xf>
    <xf numFmtId="9" fontId="9" fillId="0" borderId="0" xfId="2" applyFont="1" applyBorder="1" applyAlignment="1" applyProtection="1">
      <alignment horizontal="center" vertical="center"/>
    </xf>
    <xf numFmtId="165" fontId="2" fillId="0" borderId="7" xfId="0" applyFont="1" applyBorder="1" applyAlignment="1">
      <alignment horizontal="center" vertical="center"/>
    </xf>
    <xf numFmtId="165" fontId="2" fillId="0" borderId="71" xfId="0" applyFont="1" applyBorder="1" applyAlignment="1">
      <alignment horizontal="center" vertical="center"/>
    </xf>
    <xf numFmtId="165" fontId="7" fillId="0" borderId="44" xfId="0" applyFont="1" applyBorder="1" applyAlignment="1">
      <alignment horizontal="center" vertical="center"/>
    </xf>
    <xf numFmtId="165" fontId="7" fillId="0" borderId="72" xfId="0" applyFont="1" applyBorder="1" applyAlignment="1">
      <alignment horizontal="center" vertical="center"/>
    </xf>
    <xf numFmtId="165" fontId="7" fillId="0" borderId="82" xfId="0" applyFont="1" applyBorder="1" applyAlignment="1">
      <alignment horizontal="center" vertical="center"/>
    </xf>
    <xf numFmtId="165" fontId="14" fillId="0" borderId="64" xfId="0" applyFont="1" applyBorder="1" applyAlignment="1">
      <alignment horizontal="center" vertical="center"/>
    </xf>
    <xf numFmtId="165" fontId="12" fillId="0" borderId="26" xfId="0" applyFont="1" applyBorder="1" applyAlignment="1">
      <alignment horizontal="center" vertical="center"/>
    </xf>
    <xf numFmtId="165" fontId="12" fillId="0" borderId="27" xfId="0" applyFont="1" applyBorder="1" applyAlignment="1">
      <alignment horizontal="center" vertical="center"/>
    </xf>
    <xf numFmtId="165" fontId="12" fillId="0" borderId="28" xfId="0" applyFont="1" applyBorder="1" applyAlignment="1">
      <alignment horizontal="center" vertical="center"/>
    </xf>
    <xf numFmtId="165" fontId="14" fillId="0" borderId="78" xfId="0" applyFont="1" applyBorder="1" applyAlignment="1">
      <alignment horizontal="center" vertical="center"/>
    </xf>
    <xf numFmtId="165" fontId="12" fillId="0" borderId="78" xfId="0" applyFont="1" applyBorder="1" applyAlignment="1">
      <alignment horizontal="center" vertical="center"/>
    </xf>
    <xf numFmtId="165" fontId="14" fillId="0" borderId="29" xfId="0" applyFont="1" applyBorder="1" applyAlignment="1">
      <alignment horizontal="center" vertical="center"/>
    </xf>
    <xf numFmtId="165" fontId="12" fillId="0" borderId="36" xfId="0" applyFont="1" applyBorder="1" applyAlignment="1">
      <alignment horizontal="center" vertical="center"/>
    </xf>
    <xf numFmtId="165" fontId="12" fillId="0" borderId="37" xfId="0" applyFont="1" applyBorder="1" applyAlignment="1">
      <alignment horizontal="center" vertical="center"/>
    </xf>
    <xf numFmtId="165" fontId="12" fillId="0" borderId="38" xfId="0" applyFont="1" applyBorder="1" applyAlignment="1">
      <alignment horizontal="center" vertical="center"/>
    </xf>
    <xf numFmtId="167" fontId="13" fillId="3" borderId="89" xfId="1" applyNumberFormat="1" applyFont="1" applyFill="1" applyBorder="1" applyAlignment="1" applyProtection="1">
      <alignment horizontal="center" vertical="center"/>
    </xf>
    <xf numFmtId="167" fontId="13" fillId="3" borderId="84" xfId="1" applyNumberFormat="1" applyFont="1" applyFill="1" applyBorder="1" applyAlignment="1" applyProtection="1">
      <alignment horizontal="center" vertical="center"/>
    </xf>
    <xf numFmtId="165" fontId="2" fillId="5" borderId="10" xfId="0" applyFont="1" applyFill="1" applyBorder="1" applyAlignment="1">
      <alignment vertical="center"/>
    </xf>
    <xf numFmtId="0" fontId="14" fillId="0" borderId="49" xfId="0" applyNumberFormat="1" applyFont="1" applyBorder="1" applyAlignment="1">
      <alignment horizontal="center" vertical="center"/>
    </xf>
    <xf numFmtId="1" fontId="14" fillId="3" borderId="52" xfId="0" applyNumberFormat="1" applyFont="1" applyFill="1" applyBorder="1" applyAlignment="1">
      <alignment horizontal="center"/>
    </xf>
    <xf numFmtId="0" fontId="14" fillId="0" borderId="52" xfId="0" applyNumberFormat="1" applyFont="1" applyBorder="1" applyAlignment="1">
      <alignment horizontal="center"/>
    </xf>
    <xf numFmtId="1" fontId="14" fillId="3" borderId="95" xfId="0" applyNumberFormat="1" applyFont="1" applyFill="1" applyBorder="1" applyAlignment="1">
      <alignment horizontal="center"/>
    </xf>
    <xf numFmtId="1" fontId="14" fillId="3" borderId="47" xfId="0" applyNumberFormat="1" applyFont="1" applyFill="1" applyBorder="1" applyAlignment="1">
      <alignment horizontal="center" vertical="center"/>
    </xf>
    <xf numFmtId="1" fontId="14" fillId="3" borderId="11" xfId="0" applyNumberFormat="1" applyFont="1" applyFill="1" applyBorder="1" applyAlignment="1">
      <alignment horizontal="center" vertical="center"/>
    </xf>
    <xf numFmtId="1" fontId="14" fillId="3" borderId="49" xfId="0" applyNumberFormat="1" applyFont="1" applyFill="1" applyBorder="1" applyAlignment="1">
      <alignment horizontal="center" vertical="center"/>
    </xf>
    <xf numFmtId="9" fontId="9" fillId="0" borderId="56" xfId="2" applyFont="1" applyBorder="1" applyAlignment="1" applyProtection="1">
      <alignment horizontal="center" vertical="center"/>
    </xf>
    <xf numFmtId="0" fontId="25" fillId="0" borderId="9" xfId="0" applyNumberFormat="1" applyFont="1" applyBorder="1" applyAlignment="1">
      <alignment horizontal="center" vertical="center"/>
    </xf>
    <xf numFmtId="7" fontId="24" fillId="0" borderId="0" xfId="1" applyNumberFormat="1" applyFont="1" applyFill="1" applyBorder="1" applyAlignment="1" applyProtection="1">
      <alignment vertical="center"/>
    </xf>
    <xf numFmtId="0" fontId="25" fillId="0" borderId="99" xfId="0" applyNumberFormat="1" applyFont="1" applyBorder="1" applyAlignment="1">
      <alignment horizontal="center" vertical="center"/>
    </xf>
    <xf numFmtId="7" fontId="24" fillId="0" borderId="65" xfId="1" applyNumberFormat="1" applyFont="1" applyFill="1" applyBorder="1" applyAlignment="1" applyProtection="1">
      <alignment vertical="center"/>
    </xf>
    <xf numFmtId="0" fontId="24" fillId="0" borderId="65" xfId="0" applyNumberFormat="1" applyFont="1" applyBorder="1" applyAlignment="1">
      <alignment horizontal="center" vertical="center"/>
    </xf>
    <xf numFmtId="0" fontId="25" fillId="0" borderId="104" xfId="0" applyNumberFormat="1" applyFont="1" applyBorder="1" applyAlignment="1">
      <alignment horizontal="center" vertical="center"/>
    </xf>
    <xf numFmtId="0" fontId="24" fillId="0" borderId="116" xfId="0" applyNumberFormat="1" applyFont="1" applyBorder="1" applyAlignment="1">
      <alignment horizontal="center" vertical="center"/>
    </xf>
    <xf numFmtId="165" fontId="4" fillId="0" borderId="98" xfId="0" applyFont="1" applyBorder="1" applyAlignment="1">
      <alignment vertical="center"/>
    </xf>
    <xf numFmtId="165" fontId="2" fillId="0" borderId="98" xfId="0" applyFont="1" applyBorder="1" applyAlignment="1">
      <alignment vertical="center"/>
    </xf>
    <xf numFmtId="165" fontId="2" fillId="0" borderId="60" xfId="0" applyFont="1" applyBorder="1" applyAlignment="1">
      <alignment vertical="center"/>
    </xf>
    <xf numFmtId="165" fontId="6" fillId="0" borderId="98" xfId="0" applyFont="1" applyBorder="1" applyAlignment="1">
      <alignment vertical="center"/>
    </xf>
    <xf numFmtId="44" fontId="13" fillId="0" borderId="122" xfId="4" applyFont="1" applyBorder="1" applyAlignment="1" applyProtection="1">
      <alignment horizontal="center" vertical="center"/>
    </xf>
    <xf numFmtId="44" fontId="13" fillId="0" borderId="124" xfId="4" applyFont="1" applyBorder="1" applyAlignment="1" applyProtection="1">
      <alignment horizontal="center" vertical="center"/>
    </xf>
    <xf numFmtId="165" fontId="13" fillId="0" borderId="123" xfId="3" applyNumberFormat="1" applyFont="1" applyBorder="1" applyAlignment="1">
      <alignment horizontal="center" vertical="center"/>
    </xf>
    <xf numFmtId="165" fontId="14" fillId="0" borderId="125" xfId="3" applyNumberFormat="1" applyFont="1" applyBorder="1" applyAlignment="1">
      <alignment horizontal="center" vertical="center"/>
    </xf>
    <xf numFmtId="0" fontId="13" fillId="0" borderId="126" xfId="3" applyFont="1" applyBorder="1" applyAlignment="1">
      <alignment horizontal="center" vertical="center"/>
    </xf>
    <xf numFmtId="0" fontId="8" fillId="0" borderId="126" xfId="3" applyFont="1" applyBorder="1" applyAlignment="1">
      <alignment horizontal="center" vertical="center"/>
    </xf>
    <xf numFmtId="0" fontId="8" fillId="0" borderId="126" xfId="3" applyFont="1" applyBorder="1" applyAlignment="1">
      <alignment horizontal="left" vertical="center"/>
    </xf>
    <xf numFmtId="0" fontId="4" fillId="0" borderId="126" xfId="3" applyFont="1" applyBorder="1" applyAlignment="1">
      <alignment horizontal="center" vertical="center"/>
    </xf>
    <xf numFmtId="0" fontId="4" fillId="0" borderId="125" xfId="3" applyFont="1" applyBorder="1" applyAlignment="1">
      <alignment horizontal="center" vertical="center"/>
    </xf>
    <xf numFmtId="165" fontId="14" fillId="0" borderId="131" xfId="0" applyFont="1" applyBorder="1" applyAlignment="1">
      <alignment horizontal="center" vertical="center"/>
    </xf>
    <xf numFmtId="165" fontId="14" fillId="0" borderId="132" xfId="0" applyFont="1" applyBorder="1" applyAlignment="1">
      <alignment horizontal="center" vertical="center"/>
    </xf>
    <xf numFmtId="165" fontId="14" fillId="0" borderId="133" xfId="0" applyFont="1" applyBorder="1" applyAlignment="1">
      <alignment horizontal="center" vertical="center"/>
    </xf>
    <xf numFmtId="14" fontId="2" fillId="0" borderId="0" xfId="0" applyNumberFormat="1" applyFont="1" applyAlignment="1">
      <alignment vertical="center"/>
    </xf>
    <xf numFmtId="165" fontId="14" fillId="0" borderId="0" xfId="0" applyFont="1" applyAlignment="1">
      <alignment horizontal="center" vertical="center"/>
    </xf>
    <xf numFmtId="165" fontId="7" fillId="5" borderId="134" xfId="0" applyFont="1" applyFill="1" applyBorder="1" applyAlignment="1">
      <alignment horizontal="center" vertical="center"/>
    </xf>
    <xf numFmtId="165" fontId="2" fillId="5" borderId="0" xfId="0" applyFont="1" applyFill="1" applyAlignment="1">
      <alignment vertical="center"/>
    </xf>
    <xf numFmtId="1" fontId="14" fillId="3" borderId="135" xfId="0" applyNumberFormat="1" applyFont="1" applyFill="1" applyBorder="1" applyAlignment="1">
      <alignment horizontal="center"/>
    </xf>
    <xf numFmtId="165" fontId="4" fillId="0" borderId="10" xfId="0" applyFont="1" applyBorder="1" applyAlignment="1">
      <alignment vertical="center"/>
    </xf>
    <xf numFmtId="165" fontId="13" fillId="0" borderId="0" xfId="0" applyFont="1" applyAlignment="1">
      <alignment horizontal="right" vertical="center"/>
    </xf>
    <xf numFmtId="166" fontId="13" fillId="0" borderId="0" xfId="0" applyNumberFormat="1" applyFont="1" applyAlignment="1">
      <alignment horizontal="right" vertical="center"/>
    </xf>
    <xf numFmtId="167" fontId="13" fillId="0" borderId="126" xfId="4" applyNumberFormat="1" applyFont="1" applyBorder="1" applyAlignment="1" applyProtection="1">
      <alignment horizontal="center" vertical="center"/>
    </xf>
    <xf numFmtId="9" fontId="14" fillId="0" borderId="127" xfId="2" applyFont="1" applyFill="1" applyBorder="1" applyAlignment="1" applyProtection="1">
      <alignment horizontal="center" vertical="center"/>
    </xf>
    <xf numFmtId="167" fontId="13" fillId="0" borderId="126" xfId="3" applyNumberFormat="1" applyFont="1" applyBorder="1" applyAlignment="1">
      <alignment horizontal="center" vertical="center"/>
    </xf>
    <xf numFmtId="165" fontId="7" fillId="0" borderId="0" xfId="0" applyFont="1" applyAlignment="1">
      <alignment vertical="center"/>
    </xf>
    <xf numFmtId="165" fontId="14" fillId="5" borderId="9" xfId="0" applyFont="1" applyFill="1" applyBorder="1" applyAlignment="1">
      <alignment horizontal="center" vertical="center"/>
    </xf>
    <xf numFmtId="165" fontId="16" fillId="0" borderId="10" xfId="0" applyFont="1" applyBorder="1" applyAlignment="1">
      <alignment horizontal="center" vertical="center"/>
    </xf>
    <xf numFmtId="1" fontId="14" fillId="3" borderId="139" xfId="0" applyNumberFormat="1" applyFont="1" applyFill="1" applyBorder="1" applyAlignment="1">
      <alignment horizontal="center" vertical="center"/>
    </xf>
    <xf numFmtId="1" fontId="14" fillId="3" borderId="146" xfId="0" applyNumberFormat="1" applyFont="1" applyFill="1" applyBorder="1" applyAlignment="1">
      <alignment horizontal="center" vertical="center"/>
    </xf>
    <xf numFmtId="0" fontId="14" fillId="0" borderId="78" xfId="0" applyNumberFormat="1" applyFont="1" applyBorder="1" applyAlignment="1">
      <alignment horizontal="center" vertical="center"/>
    </xf>
    <xf numFmtId="0" fontId="14" fillId="0" borderId="1" xfId="0" applyNumberFormat="1" applyFont="1" applyBorder="1" applyAlignment="1">
      <alignment horizontal="center" vertical="center"/>
    </xf>
    <xf numFmtId="0" fontId="14" fillId="0" borderId="32" xfId="0" applyNumberFormat="1" applyFont="1" applyBorder="1" applyAlignment="1">
      <alignment horizontal="center" vertical="center"/>
    </xf>
    <xf numFmtId="165" fontId="14" fillId="0" borderId="160" xfId="0" applyFont="1" applyBorder="1" applyAlignment="1">
      <alignment horizontal="center" vertical="center"/>
    </xf>
    <xf numFmtId="165" fontId="14" fillId="4" borderId="161" xfId="0" applyFont="1" applyFill="1" applyBorder="1" applyAlignment="1">
      <alignment horizontal="center" vertical="center"/>
    </xf>
    <xf numFmtId="165" fontId="14" fillId="4" borderId="162" xfId="0" applyFont="1" applyFill="1" applyBorder="1" applyAlignment="1">
      <alignment horizontal="center" vertical="center"/>
    </xf>
    <xf numFmtId="170" fontId="2" fillId="0" borderId="0" xfId="0" applyNumberFormat="1" applyFont="1" applyAlignment="1">
      <alignment horizontal="center" vertical="center"/>
    </xf>
    <xf numFmtId="165" fontId="2" fillId="0" borderId="0" xfId="0" applyFont="1"/>
    <xf numFmtId="168" fontId="6" fillId="0" borderId="15" xfId="0" applyNumberFormat="1" applyFont="1" applyBorder="1" applyAlignment="1">
      <alignment horizontal="center" vertical="center"/>
    </xf>
    <xf numFmtId="1" fontId="14" fillId="3" borderId="135" xfId="0" applyNumberFormat="1" applyFont="1" applyFill="1" applyBorder="1" applyAlignment="1">
      <alignment horizontal="center" vertical="center"/>
    </xf>
    <xf numFmtId="1" fontId="14" fillId="3" borderId="52" xfId="0" applyNumberFormat="1" applyFont="1" applyFill="1" applyBorder="1" applyAlignment="1">
      <alignment horizontal="center" vertical="center"/>
    </xf>
    <xf numFmtId="167" fontId="13" fillId="3" borderId="39" xfId="1" applyNumberFormat="1" applyFont="1" applyFill="1" applyBorder="1" applyAlignment="1" applyProtection="1">
      <alignment horizontal="center" vertical="center"/>
    </xf>
    <xf numFmtId="165" fontId="14" fillId="0" borderId="16" xfId="0" applyFont="1" applyBorder="1" applyAlignment="1">
      <alignment horizontal="center" vertical="center"/>
    </xf>
    <xf numFmtId="165" fontId="13" fillId="0" borderId="9" xfId="0" applyFont="1" applyBorder="1" applyAlignment="1">
      <alignment horizontal="right" vertical="center"/>
    </xf>
    <xf numFmtId="0" fontId="8" fillId="0" borderId="0" xfId="0" applyNumberFormat="1" applyFont="1" applyAlignment="1">
      <alignment horizontal="center" vertical="center"/>
    </xf>
    <xf numFmtId="165" fontId="14" fillId="0" borderId="15" xfId="0" applyFont="1" applyBorder="1" applyAlignment="1">
      <alignment horizontal="center" vertical="center"/>
    </xf>
    <xf numFmtId="165" fontId="13" fillId="0" borderId="10" xfId="0" applyFont="1" applyBorder="1" applyAlignment="1">
      <alignment vertical="center"/>
    </xf>
    <xf numFmtId="165" fontId="7" fillId="5" borderId="62" xfId="0" applyFont="1" applyFill="1" applyBorder="1" applyAlignment="1">
      <alignment horizontal="center" vertical="center"/>
    </xf>
    <xf numFmtId="165" fontId="7" fillId="0" borderId="54" xfId="0" applyFont="1" applyBorder="1" applyAlignment="1">
      <alignment horizontal="center" vertical="center"/>
    </xf>
    <xf numFmtId="169" fontId="7" fillId="0" borderId="80" xfId="0" applyNumberFormat="1" applyFont="1" applyBorder="1" applyAlignment="1">
      <alignment horizontal="center" vertical="center"/>
    </xf>
    <xf numFmtId="9" fontId="31" fillId="0" borderId="81" xfId="2" applyFont="1" applyBorder="1" applyAlignment="1" applyProtection="1">
      <alignment horizontal="center" vertical="center"/>
    </xf>
    <xf numFmtId="165" fontId="31" fillId="0" borderId="54" xfId="0" applyFont="1" applyBorder="1" applyAlignment="1">
      <alignment horizontal="center" vertical="center"/>
    </xf>
    <xf numFmtId="165" fontId="18" fillId="0" borderId="0" xfId="0" applyFont="1" applyAlignment="1">
      <alignment vertical="center"/>
    </xf>
    <xf numFmtId="165" fontId="3" fillId="0" borderId="0" xfId="0" applyFont="1" applyAlignment="1">
      <alignment vertical="center"/>
    </xf>
    <xf numFmtId="165" fontId="7" fillId="5" borderId="165" xfId="0" applyFont="1" applyFill="1" applyBorder="1" applyAlignment="1">
      <alignment horizontal="center" vertical="center"/>
    </xf>
    <xf numFmtId="9" fontId="31" fillId="0" borderId="56" xfId="2" applyFont="1" applyBorder="1" applyAlignment="1" applyProtection="1">
      <alignment horizontal="center" vertical="center"/>
    </xf>
    <xf numFmtId="168" fontId="7" fillId="0" borderId="10" xfId="0" applyNumberFormat="1" applyFont="1" applyBorder="1" applyAlignment="1">
      <alignment vertical="center"/>
    </xf>
    <xf numFmtId="165" fontId="7" fillId="5" borderId="29" xfId="0" applyFont="1" applyFill="1" applyBorder="1" applyAlignment="1">
      <alignment horizontal="center" vertical="center"/>
    </xf>
    <xf numFmtId="165" fontId="7" fillId="0" borderId="130" xfId="0" applyFont="1" applyBorder="1" applyAlignment="1">
      <alignment horizontal="center" vertical="center"/>
    </xf>
    <xf numFmtId="169" fontId="7" fillId="0" borderId="128" xfId="0" applyNumberFormat="1" applyFont="1" applyBorder="1" applyAlignment="1">
      <alignment horizontal="center" vertical="center"/>
    </xf>
    <xf numFmtId="9" fontId="31" fillId="0" borderId="129" xfId="2" applyFont="1" applyBorder="1" applyAlignment="1" applyProtection="1">
      <alignment horizontal="center" vertical="center"/>
    </xf>
    <xf numFmtId="165" fontId="31" fillId="0" borderId="130" xfId="0" applyFont="1" applyBorder="1" applyAlignment="1">
      <alignment horizontal="center" vertical="center"/>
    </xf>
    <xf numFmtId="1" fontId="14" fillId="3" borderId="178" xfId="0" applyNumberFormat="1" applyFont="1" applyFill="1" applyBorder="1" applyAlignment="1">
      <alignment horizontal="center"/>
    </xf>
    <xf numFmtId="165" fontId="21" fillId="0" borderId="0" xfId="0" applyFont="1" applyAlignment="1">
      <alignment vertical="center"/>
    </xf>
    <xf numFmtId="165" fontId="11" fillId="0" borderId="0" xfId="0" applyFont="1" applyAlignment="1">
      <alignment vertical="center"/>
    </xf>
    <xf numFmtId="165" fontId="14" fillId="0" borderId="180" xfId="0" applyFont="1" applyBorder="1" applyAlignment="1">
      <alignment horizontal="center" vertical="center"/>
    </xf>
    <xf numFmtId="0" fontId="7" fillId="0" borderId="179" xfId="3" applyFont="1" applyBorder="1" applyAlignment="1">
      <alignment horizontal="center" vertical="center"/>
    </xf>
    <xf numFmtId="0" fontId="7" fillId="0" borderId="184" xfId="3" applyFont="1" applyBorder="1" applyAlignment="1">
      <alignment horizontal="center" vertical="center"/>
    </xf>
    <xf numFmtId="0" fontId="7" fillId="0" borderId="185" xfId="3" applyFont="1" applyBorder="1" applyAlignment="1">
      <alignment horizontal="center" vertical="center"/>
    </xf>
    <xf numFmtId="0" fontId="7" fillId="0" borderId="186" xfId="3" applyFont="1" applyBorder="1" applyAlignment="1">
      <alignment horizontal="center" vertical="center"/>
    </xf>
    <xf numFmtId="9" fontId="6" fillId="0" borderId="187" xfId="3" applyNumberFormat="1" applyFont="1" applyBorder="1" applyAlignment="1">
      <alignment horizontal="center" vertical="center"/>
    </xf>
    <xf numFmtId="0" fontId="17" fillId="0" borderId="188" xfId="3" applyFont="1" applyBorder="1" applyAlignment="1">
      <alignment vertical="center"/>
    </xf>
    <xf numFmtId="167" fontId="11" fillId="3" borderId="192" xfId="4" quotePrefix="1" applyNumberFormat="1" applyFont="1" applyFill="1" applyBorder="1" applyAlignment="1" applyProtection="1">
      <alignment horizontal="center" vertical="center"/>
    </xf>
    <xf numFmtId="167" fontId="13" fillId="0" borderId="193" xfId="4" applyNumberFormat="1" applyFont="1" applyBorder="1" applyAlignment="1" applyProtection="1">
      <alignment horizontal="center" vertical="center"/>
    </xf>
    <xf numFmtId="167" fontId="11" fillId="3" borderId="192" xfId="4" applyNumberFormat="1" applyFont="1" applyFill="1" applyBorder="1" applyAlignment="1" applyProtection="1">
      <alignment horizontal="center" vertical="center"/>
    </xf>
    <xf numFmtId="167" fontId="13" fillId="0" borderId="193" xfId="3" applyNumberFormat="1" applyFont="1" applyBorder="1" applyAlignment="1">
      <alignment horizontal="center" vertical="center"/>
    </xf>
    <xf numFmtId="167" fontId="11" fillId="0" borderId="192" xfId="4" quotePrefix="1" applyNumberFormat="1" applyFont="1" applyBorder="1" applyAlignment="1" applyProtection="1">
      <alignment horizontal="center" vertical="center"/>
    </xf>
    <xf numFmtId="167" fontId="21" fillId="3" borderId="192" xfId="4" applyNumberFormat="1" applyFont="1" applyFill="1" applyBorder="1" applyAlignment="1" applyProtection="1">
      <alignment horizontal="center" vertical="center"/>
    </xf>
    <xf numFmtId="9" fontId="21" fillId="0" borderId="192" xfId="2" applyFont="1" applyFill="1" applyBorder="1" applyAlignment="1" applyProtection="1">
      <alignment horizontal="center" vertical="center"/>
    </xf>
    <xf numFmtId="1" fontId="14" fillId="3" borderId="194" xfId="0" applyNumberFormat="1" applyFont="1" applyFill="1" applyBorder="1" applyAlignment="1">
      <alignment horizontal="center" vertical="center"/>
    </xf>
    <xf numFmtId="167" fontId="13" fillId="3" borderId="195" xfId="1" applyNumberFormat="1" applyFont="1" applyFill="1" applyBorder="1" applyAlignment="1" applyProtection="1">
      <alignment horizontal="center" vertical="center"/>
    </xf>
    <xf numFmtId="167" fontId="13" fillId="3" borderId="200" xfId="1" applyNumberFormat="1" applyFont="1" applyFill="1" applyBorder="1" applyAlignment="1" applyProtection="1">
      <alignment horizontal="center" vertical="center"/>
    </xf>
    <xf numFmtId="167" fontId="13" fillId="3" borderId="205" xfId="1" applyNumberFormat="1" applyFont="1" applyFill="1" applyBorder="1" applyAlignment="1" applyProtection="1">
      <alignment horizontal="center" vertical="center"/>
    </xf>
    <xf numFmtId="1" fontId="14" fillId="3" borderId="194" xfId="0" applyNumberFormat="1" applyFont="1" applyFill="1" applyBorder="1" applyAlignment="1">
      <alignment horizontal="center"/>
    </xf>
    <xf numFmtId="1" fontId="14" fillId="3" borderId="222" xfId="0" applyNumberFormat="1" applyFont="1" applyFill="1" applyBorder="1" applyAlignment="1">
      <alignment horizontal="center"/>
    </xf>
    <xf numFmtId="167" fontId="14" fillId="3" borderId="189" xfId="4" applyNumberFormat="1" applyFont="1" applyFill="1" applyBorder="1" applyAlignment="1" applyProtection="1">
      <alignment horizontal="center" vertical="center"/>
    </xf>
    <xf numFmtId="167" fontId="14" fillId="3" borderId="190" xfId="4" applyNumberFormat="1" applyFont="1" applyFill="1" applyBorder="1" applyAlignment="1" applyProtection="1">
      <alignment horizontal="center" vertical="center"/>
    </xf>
    <xf numFmtId="167" fontId="13" fillId="3" borderId="191" xfId="3" applyNumberFormat="1" applyFont="1" applyFill="1" applyBorder="1" applyAlignment="1">
      <alignment horizontal="center" vertical="center"/>
    </xf>
    <xf numFmtId="167" fontId="13" fillId="3" borderId="188" xfId="3" applyNumberFormat="1" applyFont="1" applyFill="1" applyBorder="1" applyAlignment="1">
      <alignment horizontal="center" vertical="center"/>
    </xf>
    <xf numFmtId="167" fontId="13" fillId="3" borderId="193" xfId="4" applyNumberFormat="1" applyFont="1" applyFill="1" applyBorder="1" applyAlignment="1" applyProtection="1">
      <alignment horizontal="center" vertical="center"/>
    </xf>
    <xf numFmtId="167" fontId="13" fillId="3" borderId="126" xfId="4" applyNumberFormat="1" applyFont="1" applyFill="1" applyBorder="1" applyAlignment="1" applyProtection="1">
      <alignment horizontal="center" vertical="center"/>
    </xf>
    <xf numFmtId="167" fontId="14" fillId="3" borderId="192" xfId="4" applyNumberFormat="1" applyFont="1" applyFill="1" applyBorder="1" applyAlignment="1" applyProtection="1">
      <alignment horizontal="center" vertical="center"/>
    </xf>
    <xf numFmtId="167" fontId="13" fillId="3" borderId="193" xfId="3" applyNumberFormat="1" applyFont="1" applyFill="1" applyBorder="1" applyAlignment="1">
      <alignment horizontal="center" vertical="center"/>
    </xf>
    <xf numFmtId="167" fontId="13" fillId="3" borderId="126" xfId="3" applyNumberFormat="1" applyFont="1" applyFill="1" applyBorder="1" applyAlignment="1">
      <alignment horizontal="center" vertical="center"/>
    </xf>
    <xf numFmtId="167" fontId="11" fillId="3" borderId="192" xfId="4" applyNumberFormat="1" applyFont="1" applyFill="1" applyBorder="1" applyAlignment="1">
      <alignment horizontal="center" vertical="center"/>
    </xf>
    <xf numFmtId="167" fontId="14" fillId="3" borderId="127" xfId="4" quotePrefix="1" applyNumberFormat="1" applyFont="1" applyFill="1" applyBorder="1" applyAlignment="1" applyProtection="1">
      <alignment horizontal="center" vertical="center"/>
    </xf>
    <xf numFmtId="167" fontId="14" fillId="3" borderId="192" xfId="4" applyNumberFormat="1" applyFont="1" applyFill="1" applyBorder="1" applyAlignment="1" applyProtection="1">
      <alignment vertical="center"/>
    </xf>
    <xf numFmtId="167" fontId="13" fillId="3" borderId="193" xfId="3" applyNumberFormat="1" applyFont="1" applyFill="1" applyBorder="1" applyAlignment="1">
      <alignment vertical="center"/>
    </xf>
    <xf numFmtId="167" fontId="13" fillId="3" borderId="126" xfId="3" applyNumberFormat="1" applyFont="1" applyFill="1" applyBorder="1" applyAlignment="1">
      <alignment vertical="center"/>
    </xf>
    <xf numFmtId="0" fontId="8" fillId="3" borderId="126" xfId="3" applyFont="1" applyFill="1" applyBorder="1" applyAlignment="1">
      <alignment horizontal="center" vertical="center"/>
    </xf>
    <xf numFmtId="0" fontId="14" fillId="3" borderId="64" xfId="0" applyNumberFormat="1" applyFont="1" applyFill="1" applyBorder="1" applyAlignment="1">
      <alignment horizontal="center" vertical="center"/>
    </xf>
    <xf numFmtId="7" fontId="13" fillId="3" borderId="35" xfId="1" applyNumberFormat="1" applyFont="1" applyFill="1" applyBorder="1" applyAlignment="1" applyProtection="1">
      <alignment horizontal="center" vertical="center"/>
    </xf>
    <xf numFmtId="0" fontId="14" fillId="3" borderId="139" xfId="0" applyNumberFormat="1" applyFont="1" applyFill="1" applyBorder="1" applyAlignment="1">
      <alignment horizontal="center" vertical="center"/>
    </xf>
    <xf numFmtId="7" fontId="13" fillId="3" borderId="142" xfId="1" applyNumberFormat="1" applyFont="1" applyFill="1" applyBorder="1" applyAlignment="1" applyProtection="1">
      <alignment horizontal="center" vertical="center"/>
    </xf>
    <xf numFmtId="0" fontId="14" fillId="3" borderId="146" xfId="0" applyNumberFormat="1" applyFont="1" applyFill="1" applyBorder="1" applyAlignment="1">
      <alignment horizontal="center" vertical="center"/>
    </xf>
    <xf numFmtId="7" fontId="13" fillId="3" borderId="149" xfId="1" applyNumberFormat="1" applyFont="1" applyFill="1" applyBorder="1" applyAlignment="1" applyProtection="1">
      <alignment horizontal="center" vertical="center"/>
    </xf>
    <xf numFmtId="0" fontId="14" fillId="3" borderId="9" xfId="0" applyNumberFormat="1" applyFont="1" applyFill="1" applyBorder="1" applyAlignment="1">
      <alignment horizontal="center" vertical="center"/>
    </xf>
    <xf numFmtId="7" fontId="2" fillId="3" borderId="0" xfId="1" applyNumberFormat="1" applyFont="1" applyFill="1" applyBorder="1" applyAlignment="1" applyProtection="1">
      <alignment horizontal="left" vertical="center"/>
    </xf>
    <xf numFmtId="7" fontId="13" fillId="3" borderId="0" xfId="1" applyNumberFormat="1" applyFont="1" applyFill="1" applyBorder="1" applyAlignment="1" applyProtection="1">
      <alignment horizontal="center" vertical="center"/>
    </xf>
    <xf numFmtId="167" fontId="14" fillId="3" borderId="0" xfId="1" applyNumberFormat="1" applyFont="1" applyFill="1" applyBorder="1" applyAlignment="1" applyProtection="1">
      <alignment horizontal="center" vertical="center"/>
    </xf>
    <xf numFmtId="167" fontId="13" fillId="3" borderId="0" xfId="1" applyNumberFormat="1" applyFont="1" applyFill="1" applyBorder="1" applyAlignment="1" applyProtection="1">
      <alignment horizontal="center" vertical="center"/>
    </xf>
    <xf numFmtId="167" fontId="13" fillId="3" borderId="10" xfId="1" applyNumberFormat="1" applyFont="1" applyFill="1" applyBorder="1" applyAlignment="1" applyProtection="1">
      <alignment horizontal="center" vertical="center"/>
    </xf>
    <xf numFmtId="0" fontId="14" fillId="3" borderId="52" xfId="0" applyNumberFormat="1" applyFont="1" applyFill="1" applyBorder="1" applyAlignment="1">
      <alignment horizontal="center"/>
    </xf>
    <xf numFmtId="7" fontId="13" fillId="3" borderId="212" xfId="1" applyNumberFormat="1" applyFont="1" applyFill="1" applyBorder="1" applyAlignment="1" applyProtection="1">
      <alignment horizontal="center" vertical="center"/>
    </xf>
    <xf numFmtId="0" fontId="14" fillId="3" borderId="204" xfId="0" applyNumberFormat="1" applyFont="1" applyFill="1" applyBorder="1" applyAlignment="1">
      <alignment horizontal="center"/>
    </xf>
    <xf numFmtId="7" fontId="13" fillId="3" borderId="218" xfId="1" applyNumberFormat="1" applyFont="1" applyFill="1" applyBorder="1" applyAlignment="1" applyProtection="1">
      <alignment horizontal="center" vertical="center"/>
    </xf>
    <xf numFmtId="7" fontId="13" fillId="3" borderId="225" xfId="1" applyNumberFormat="1" applyFont="1" applyFill="1" applyBorder="1" applyAlignment="1" applyProtection="1">
      <alignment horizontal="center" vertical="center"/>
    </xf>
    <xf numFmtId="7" fontId="13" fillId="3" borderId="0" xfId="1" applyNumberFormat="1" applyFont="1" applyFill="1" applyBorder="1" applyAlignment="1" applyProtection="1">
      <alignment horizontal="left" vertical="center"/>
    </xf>
    <xf numFmtId="165" fontId="14" fillId="3" borderId="17" xfId="0" applyFont="1" applyFill="1" applyBorder="1" applyAlignment="1">
      <alignment horizontal="center" vertical="center"/>
    </xf>
    <xf numFmtId="165" fontId="18" fillId="3" borderId="0" xfId="0" applyFont="1" applyFill="1" applyAlignment="1">
      <alignment vertical="center"/>
    </xf>
    <xf numFmtId="0" fontId="25" fillId="3" borderId="9" xfId="0" applyNumberFormat="1" applyFont="1" applyFill="1" applyBorder="1" applyAlignment="1">
      <alignment horizontal="center" vertical="center"/>
    </xf>
    <xf numFmtId="7" fontId="24" fillId="3" borderId="0" xfId="1" applyNumberFormat="1" applyFont="1" applyFill="1" applyBorder="1" applyAlignment="1" applyProtection="1">
      <alignment vertical="center"/>
    </xf>
    <xf numFmtId="7" fontId="24" fillId="3" borderId="0" xfId="1" applyNumberFormat="1" applyFont="1" applyFill="1" applyBorder="1" applyAlignment="1" applyProtection="1">
      <alignment horizontal="center" vertical="center"/>
    </xf>
    <xf numFmtId="0" fontId="24" fillId="3" borderId="0" xfId="0" applyNumberFormat="1" applyFont="1" applyFill="1" applyAlignment="1">
      <alignment horizontal="center" vertical="center"/>
    </xf>
    <xf numFmtId="165" fontId="24" fillId="3" borderId="0" xfId="0" applyFont="1" applyFill="1" applyAlignment="1">
      <alignment horizontal="center" vertical="center"/>
    </xf>
    <xf numFmtId="167" fontId="24" fillId="3" borderId="10" xfId="0" applyNumberFormat="1" applyFont="1" applyFill="1" applyBorder="1" applyAlignment="1">
      <alignment horizontal="center" vertical="center"/>
    </xf>
    <xf numFmtId="165" fontId="24" fillId="3" borderId="0" xfId="0" applyFont="1" applyFill="1" applyAlignment="1">
      <alignment vertical="center"/>
    </xf>
    <xf numFmtId="0" fontId="25" fillId="3" borderId="99" xfId="0" applyNumberFormat="1" applyFont="1" applyFill="1" applyBorder="1" applyAlignment="1">
      <alignment horizontal="center" vertical="center"/>
    </xf>
    <xf numFmtId="7" fontId="24" fillId="3" borderId="65" xfId="1" applyNumberFormat="1" applyFont="1" applyFill="1" applyBorder="1" applyAlignment="1" applyProtection="1">
      <alignment vertical="center"/>
    </xf>
    <xf numFmtId="7" fontId="28" fillId="3" borderId="106" xfId="1" applyNumberFormat="1" applyFont="1" applyFill="1" applyBorder="1" applyAlignment="1" applyProtection="1">
      <alignment horizontal="center" vertical="center"/>
    </xf>
    <xf numFmtId="0" fontId="24" fillId="3" borderId="99" xfId="0" applyNumberFormat="1" applyFont="1" applyFill="1" applyBorder="1" applyAlignment="1">
      <alignment horizontal="center" vertical="center"/>
    </xf>
    <xf numFmtId="0" fontId="25" fillId="3" borderId="153" xfId="0" applyNumberFormat="1" applyFont="1" applyFill="1" applyBorder="1" applyAlignment="1">
      <alignment horizontal="center" vertical="center"/>
    </xf>
    <xf numFmtId="7" fontId="24" fillId="3" borderId="154" xfId="1" applyNumberFormat="1" applyFont="1" applyFill="1" applyBorder="1" applyAlignment="1" applyProtection="1">
      <alignment vertical="center"/>
    </xf>
    <xf numFmtId="7" fontId="28" fillId="3" borderId="168" xfId="1" applyNumberFormat="1" applyFont="1" applyFill="1" applyBorder="1" applyAlignment="1" applyProtection="1">
      <alignment horizontal="center" vertical="center"/>
    </xf>
    <xf numFmtId="0" fontId="24" fillId="3" borderId="153" xfId="0" applyNumberFormat="1" applyFont="1" applyFill="1" applyBorder="1" applyAlignment="1">
      <alignment horizontal="center" vertical="center"/>
    </xf>
    <xf numFmtId="0" fontId="25" fillId="3" borderId="77" xfId="0" applyNumberFormat="1" applyFont="1" applyFill="1" applyBorder="1" applyAlignment="1">
      <alignment horizontal="center" vertical="center"/>
    </xf>
    <xf numFmtId="7" fontId="24" fillId="3" borderId="63" xfId="1" applyNumberFormat="1" applyFont="1" applyFill="1" applyBorder="1" applyAlignment="1" applyProtection="1">
      <alignment vertical="center"/>
    </xf>
    <xf numFmtId="7" fontId="28" fillId="3" borderId="97" xfId="1" applyNumberFormat="1" applyFont="1" applyFill="1" applyBorder="1" applyAlignment="1" applyProtection="1">
      <alignment horizontal="center" vertical="center"/>
    </xf>
    <xf numFmtId="0" fontId="24" fillId="3" borderId="77" xfId="0" applyNumberFormat="1" applyFont="1" applyFill="1" applyBorder="1" applyAlignment="1">
      <alignment horizontal="center" vertical="center"/>
    </xf>
    <xf numFmtId="0" fontId="25" fillId="3" borderId="100" xfId="0" applyNumberFormat="1" applyFont="1" applyFill="1" applyBorder="1" applyAlignment="1">
      <alignment horizontal="center" vertical="center"/>
    </xf>
    <xf numFmtId="7" fontId="24" fillId="3" borderId="68" xfId="1" applyNumberFormat="1" applyFont="1" applyFill="1" applyBorder="1" applyAlignment="1" applyProtection="1">
      <alignment vertical="center"/>
    </xf>
    <xf numFmtId="7" fontId="28" fillId="3" borderId="110" xfId="1" applyNumberFormat="1" applyFont="1" applyFill="1" applyBorder="1" applyAlignment="1" applyProtection="1">
      <alignment horizontal="center" vertical="center"/>
    </xf>
    <xf numFmtId="0" fontId="24" fillId="3" borderId="100" xfId="0" applyNumberFormat="1" applyFont="1" applyFill="1" applyBorder="1" applyAlignment="1">
      <alignment horizontal="center" vertical="center"/>
    </xf>
    <xf numFmtId="7" fontId="28" fillId="3" borderId="0" xfId="1" applyNumberFormat="1" applyFont="1" applyFill="1" applyBorder="1" applyAlignment="1" applyProtection="1">
      <alignment horizontal="center" vertical="center"/>
    </xf>
    <xf numFmtId="0" fontId="25" fillId="3" borderId="104" xfId="0" applyNumberFormat="1" applyFont="1" applyFill="1" applyBorder="1" applyAlignment="1">
      <alignment horizontal="center" vertical="center"/>
    </xf>
    <xf numFmtId="7" fontId="24" fillId="3" borderId="116" xfId="1" applyNumberFormat="1" applyFont="1" applyFill="1" applyBorder="1" applyAlignment="1" applyProtection="1">
      <alignment vertical="center"/>
    </xf>
    <xf numFmtId="7" fontId="28" fillId="3" borderId="117" xfId="1" applyNumberFormat="1" applyFont="1" applyFill="1" applyBorder="1" applyAlignment="1" applyProtection="1">
      <alignment horizontal="center" vertical="center"/>
    </xf>
    <xf numFmtId="0" fontId="24" fillId="3" borderId="104" xfId="0" applyNumberFormat="1" applyFont="1" applyFill="1" applyBorder="1" applyAlignment="1">
      <alignment horizontal="center" vertical="center"/>
    </xf>
    <xf numFmtId="0" fontId="25" fillId="3" borderId="156" xfId="0" applyNumberFormat="1" applyFont="1" applyFill="1" applyBorder="1" applyAlignment="1">
      <alignment horizontal="center" vertical="center"/>
    </xf>
    <xf numFmtId="7" fontId="24" fillId="3" borderId="157" xfId="1" applyNumberFormat="1" applyFont="1" applyFill="1" applyBorder="1" applyAlignment="1" applyProtection="1">
      <alignment vertical="center"/>
    </xf>
    <xf numFmtId="0" fontId="25" fillId="3" borderId="76" xfId="0" applyNumberFormat="1" applyFont="1" applyFill="1" applyBorder="1" applyAlignment="1">
      <alignment horizontal="center" vertical="center"/>
    </xf>
    <xf numFmtId="7" fontId="24" fillId="3" borderId="70" xfId="1" applyNumberFormat="1" applyFont="1" applyFill="1" applyBorder="1" applyAlignment="1" applyProtection="1">
      <alignment vertical="center"/>
    </xf>
    <xf numFmtId="0" fontId="24" fillId="3" borderId="76" xfId="0" applyNumberFormat="1" applyFont="1" applyFill="1" applyBorder="1" applyAlignment="1">
      <alignment horizontal="center" vertical="center"/>
    </xf>
    <xf numFmtId="7" fontId="28" fillId="3" borderId="96" xfId="1" applyNumberFormat="1" applyFont="1" applyFill="1" applyBorder="1" applyAlignment="1" applyProtection="1">
      <alignment horizontal="center" vertical="center"/>
    </xf>
    <xf numFmtId="0" fontId="25" fillId="3" borderId="118" xfId="0" applyNumberFormat="1" applyFont="1" applyFill="1" applyBorder="1" applyAlignment="1">
      <alignment horizontal="center" vertical="center"/>
    </xf>
    <xf numFmtId="7" fontId="24" fillId="3" borderId="119" xfId="1" applyNumberFormat="1" applyFont="1" applyFill="1" applyBorder="1" applyAlignment="1" applyProtection="1">
      <alignment vertical="center"/>
    </xf>
    <xf numFmtId="7" fontId="28" fillId="3" borderId="120" xfId="1" applyNumberFormat="1" applyFont="1" applyFill="1" applyBorder="1" applyAlignment="1" applyProtection="1">
      <alignment horizontal="center" vertical="center"/>
    </xf>
    <xf numFmtId="0" fontId="24" fillId="3" borderId="118" xfId="0" applyNumberFormat="1" applyFont="1" applyFill="1" applyBorder="1" applyAlignment="1">
      <alignment horizontal="center" vertical="center"/>
    </xf>
    <xf numFmtId="0" fontId="24" fillId="3" borderId="107" xfId="0" applyNumberFormat="1" applyFont="1" applyFill="1" applyBorder="1" applyAlignment="1">
      <alignment horizontal="center" vertical="center"/>
    </xf>
    <xf numFmtId="0" fontId="24" fillId="3" borderId="173" xfId="0" applyNumberFormat="1" applyFont="1" applyFill="1" applyBorder="1" applyAlignment="1">
      <alignment horizontal="center" vertical="center"/>
    </xf>
    <xf numFmtId="0" fontId="24" fillId="3" borderId="73" xfId="0" applyNumberFormat="1" applyFont="1" applyFill="1" applyBorder="1" applyAlignment="1">
      <alignment horizontal="center" vertical="center"/>
    </xf>
    <xf numFmtId="0" fontId="24" fillId="3" borderId="111" xfId="0" applyNumberFormat="1" applyFont="1" applyFill="1" applyBorder="1" applyAlignment="1">
      <alignment horizontal="center" vertical="center"/>
    </xf>
    <xf numFmtId="1" fontId="25" fillId="3" borderId="99" xfId="0" applyNumberFormat="1" applyFont="1" applyFill="1" applyBorder="1" applyAlignment="1">
      <alignment horizontal="center" vertical="center"/>
    </xf>
    <xf numFmtId="1" fontId="25" fillId="3" borderId="77" xfId="0" applyNumberFormat="1" applyFont="1" applyFill="1" applyBorder="1" applyAlignment="1">
      <alignment horizontal="center" vertical="center"/>
    </xf>
    <xf numFmtId="167" fontId="24" fillId="3" borderId="63" xfId="1" applyNumberFormat="1" applyFont="1" applyFill="1" applyBorder="1" applyAlignment="1" applyProtection="1">
      <alignment horizontal="right" vertical="center"/>
    </xf>
    <xf numFmtId="167" fontId="28" fillId="3" borderId="97" xfId="1" applyNumberFormat="1" applyFont="1" applyFill="1" applyBorder="1" applyAlignment="1" applyProtection="1">
      <alignment horizontal="center" vertical="center"/>
    </xf>
    <xf numFmtId="1" fontId="25" fillId="3" borderId="100" xfId="0" applyNumberFormat="1" applyFont="1" applyFill="1" applyBorder="1" applyAlignment="1">
      <alignment horizontal="center" vertical="center"/>
    </xf>
    <xf numFmtId="167" fontId="24" fillId="3" borderId="68" xfId="1" applyNumberFormat="1" applyFont="1" applyFill="1" applyBorder="1" applyAlignment="1" applyProtection="1">
      <alignment horizontal="right" vertical="center"/>
    </xf>
    <xf numFmtId="167" fontId="28" fillId="3" borderId="110" xfId="1" applyNumberFormat="1" applyFont="1" applyFill="1" applyBorder="1" applyAlignment="1" applyProtection="1">
      <alignment horizontal="center" vertical="center"/>
    </xf>
    <xf numFmtId="165" fontId="24" fillId="3" borderId="9" xfId="0" applyFont="1" applyFill="1" applyBorder="1" applyAlignment="1">
      <alignment vertical="center"/>
    </xf>
    <xf numFmtId="165" fontId="14" fillId="6" borderId="9" xfId="0" applyFont="1" applyFill="1" applyBorder="1" applyAlignment="1">
      <alignment horizontal="center" vertical="center"/>
    </xf>
    <xf numFmtId="165" fontId="14" fillId="6" borderId="0" xfId="0" applyFont="1" applyFill="1" applyAlignment="1">
      <alignment horizontal="center" vertical="center"/>
    </xf>
    <xf numFmtId="165" fontId="6" fillId="3" borderId="0" xfId="0" applyFont="1" applyFill="1" applyAlignment="1">
      <alignment horizontal="center" vertical="center"/>
    </xf>
    <xf numFmtId="169" fontId="2" fillId="3" borderId="0" xfId="0" applyNumberFormat="1" applyFont="1" applyFill="1" applyAlignment="1">
      <alignment horizontal="center" vertical="center"/>
    </xf>
    <xf numFmtId="9" fontId="9" fillId="3" borderId="0" xfId="2" applyFont="1" applyFill="1" applyBorder="1" applyAlignment="1" applyProtection="1">
      <alignment horizontal="center" vertical="center"/>
    </xf>
    <xf numFmtId="165" fontId="16" fillId="3" borderId="10" xfId="0" applyFont="1" applyFill="1" applyBorder="1" applyAlignment="1">
      <alignment horizontal="center" vertical="center"/>
    </xf>
    <xf numFmtId="165" fontId="6" fillId="3" borderId="139" xfId="0" applyFont="1" applyFill="1" applyBorder="1" applyAlignment="1">
      <alignment horizontal="center" vertical="center"/>
    </xf>
    <xf numFmtId="165" fontId="6" fillId="3" borderId="146" xfId="0" applyFont="1" applyFill="1" applyBorder="1" applyAlignment="1">
      <alignment horizontal="center" vertical="center"/>
    </xf>
    <xf numFmtId="0" fontId="14" fillId="3" borderId="209" xfId="0" applyNumberFormat="1" applyFont="1" applyFill="1" applyBorder="1" applyAlignment="1">
      <alignment horizontal="center" vertical="center"/>
    </xf>
    <xf numFmtId="165" fontId="6" fillId="3" borderId="204" xfId="0" applyFont="1" applyFill="1" applyBorder="1" applyAlignment="1">
      <alignment horizontal="center" vertical="center"/>
    </xf>
    <xf numFmtId="0" fontId="14" fillId="3" borderId="204" xfId="0" applyNumberFormat="1" applyFont="1" applyFill="1" applyBorder="1" applyAlignment="1">
      <alignment horizontal="center" vertical="center"/>
    </xf>
    <xf numFmtId="165" fontId="6" fillId="3" borderId="222" xfId="0" applyFont="1" applyFill="1" applyBorder="1" applyAlignment="1">
      <alignment horizontal="center" vertical="center"/>
    </xf>
    <xf numFmtId="167" fontId="13" fillId="3" borderId="71" xfId="1" applyNumberFormat="1" applyFont="1" applyFill="1" applyBorder="1" applyAlignment="1" applyProtection="1">
      <alignment horizontal="center" vertical="center"/>
    </xf>
    <xf numFmtId="0" fontId="14" fillId="3" borderId="11" xfId="0" applyNumberFormat="1" applyFont="1" applyFill="1" applyBorder="1" applyAlignment="1">
      <alignment horizontal="center" vertical="center"/>
    </xf>
    <xf numFmtId="167" fontId="13" fillId="3" borderId="3" xfId="1" applyNumberFormat="1" applyFont="1" applyFill="1" applyBorder="1" applyAlignment="1" applyProtection="1">
      <alignment horizontal="center" vertical="center"/>
    </xf>
    <xf numFmtId="0" fontId="14" fillId="3" borderId="49" xfId="0" applyNumberFormat="1" applyFont="1" applyFill="1" applyBorder="1" applyAlignment="1">
      <alignment horizontal="center" vertical="center"/>
    </xf>
    <xf numFmtId="167" fontId="13" fillId="3" borderId="85" xfId="1" applyNumberFormat="1" applyFont="1" applyFill="1" applyBorder="1" applyAlignment="1" applyProtection="1">
      <alignment horizontal="center" vertical="center"/>
    </xf>
    <xf numFmtId="0" fontId="14" fillId="3" borderId="52" xfId="0" applyNumberFormat="1" applyFont="1" applyFill="1" applyBorder="1" applyAlignment="1">
      <alignment horizontal="center" vertical="center"/>
    </xf>
    <xf numFmtId="1" fontId="14" fillId="3" borderId="204" xfId="0" applyNumberFormat="1" applyFont="1" applyFill="1" applyBorder="1" applyAlignment="1">
      <alignment horizontal="center" vertical="center"/>
    </xf>
    <xf numFmtId="1" fontId="14" fillId="3" borderId="199" xfId="0" applyNumberFormat="1" applyFont="1" applyFill="1" applyBorder="1" applyAlignment="1">
      <alignment horizontal="center" vertical="center"/>
    </xf>
    <xf numFmtId="165" fontId="6" fillId="3" borderId="21" xfId="0" applyFont="1" applyFill="1" applyBorder="1" applyAlignment="1">
      <alignment horizontal="center" vertical="center"/>
    </xf>
    <xf numFmtId="167" fontId="13" fillId="3" borderId="24" xfId="1" applyNumberFormat="1" applyFont="1" applyFill="1" applyBorder="1" applyAlignment="1" applyProtection="1">
      <alignment horizontal="center" vertical="center"/>
    </xf>
    <xf numFmtId="167" fontId="14" fillId="0" borderId="127" xfId="4" quotePrefix="1" applyNumberFormat="1" applyFont="1" applyFill="1" applyBorder="1" applyAlignment="1" applyProtection="1">
      <alignment horizontal="center" vertical="center"/>
    </xf>
    <xf numFmtId="167" fontId="11" fillId="0" borderId="192" xfId="4" quotePrefix="1" applyNumberFormat="1" applyFont="1" applyFill="1" applyBorder="1" applyAlignment="1" applyProtection="1">
      <alignment horizontal="center" vertical="center"/>
    </xf>
    <xf numFmtId="167" fontId="32" fillId="0" borderId="193" xfId="3" applyNumberFormat="1" applyFont="1" applyBorder="1" applyAlignment="1">
      <alignment horizontal="center" vertical="center"/>
    </xf>
    <xf numFmtId="167" fontId="14" fillId="0" borderId="127" xfId="4" applyNumberFormat="1" applyFont="1" applyFill="1" applyBorder="1" applyAlignment="1" applyProtection="1">
      <alignment horizontal="center" vertical="center"/>
    </xf>
    <xf numFmtId="167" fontId="14" fillId="0" borderId="127" xfId="4" applyNumberFormat="1" applyFont="1" applyFill="1" applyBorder="1" applyAlignment="1">
      <alignment horizontal="center" vertical="center"/>
    </xf>
    <xf numFmtId="167" fontId="14" fillId="0" borderId="127" xfId="4" applyNumberFormat="1" applyFont="1" applyFill="1" applyBorder="1" applyAlignment="1" applyProtection="1">
      <alignment vertical="center"/>
    </xf>
    <xf numFmtId="0" fontId="14" fillId="0" borderId="0" xfId="0" applyNumberFormat="1" applyFont="1" applyAlignment="1">
      <alignment horizontal="center" vertical="center"/>
    </xf>
    <xf numFmtId="165" fontId="13" fillId="0" borderId="0" xfId="0" applyFont="1" applyAlignment="1">
      <alignment horizontal="center" vertical="center"/>
    </xf>
    <xf numFmtId="167" fontId="13" fillId="3" borderId="104" xfId="1" applyNumberFormat="1" applyFont="1" applyFill="1" applyBorder="1" applyAlignment="1" applyProtection="1">
      <alignment horizontal="center" vertical="center"/>
    </xf>
    <xf numFmtId="167" fontId="13" fillId="3" borderId="116" xfId="1" applyNumberFormat="1" applyFont="1" applyFill="1" applyBorder="1" applyAlignment="1" applyProtection="1">
      <alignment horizontal="center" vertical="center"/>
    </xf>
    <xf numFmtId="167" fontId="13" fillId="3" borderId="175" xfId="1" applyNumberFormat="1" applyFont="1" applyFill="1" applyBorder="1" applyAlignment="1" applyProtection="1">
      <alignment horizontal="center" vertical="center"/>
    </xf>
    <xf numFmtId="167" fontId="13" fillId="3" borderId="76" xfId="1" applyNumberFormat="1" applyFont="1" applyFill="1" applyBorder="1" applyAlignment="1" applyProtection="1">
      <alignment horizontal="center" vertical="center"/>
    </xf>
    <xf numFmtId="167" fontId="13" fillId="3" borderId="70" xfId="1" applyNumberFormat="1" applyFont="1" applyFill="1" applyBorder="1" applyAlignment="1" applyProtection="1">
      <alignment horizontal="center" vertical="center"/>
    </xf>
    <xf numFmtId="167" fontId="13" fillId="3" borderId="176" xfId="1" applyNumberFormat="1" applyFont="1" applyFill="1" applyBorder="1" applyAlignment="1" applyProtection="1">
      <alignment horizontal="center" vertical="center"/>
    </xf>
    <xf numFmtId="167" fontId="13" fillId="3" borderId="118" xfId="1" applyNumberFormat="1" applyFont="1" applyFill="1" applyBorder="1" applyAlignment="1" applyProtection="1">
      <alignment horizontal="center" vertical="center"/>
    </xf>
    <xf numFmtId="167" fontId="13" fillId="3" borderId="119" xfId="1" applyNumberFormat="1" applyFont="1" applyFill="1" applyBorder="1" applyAlignment="1" applyProtection="1">
      <alignment horizontal="center" vertical="center"/>
    </xf>
    <xf numFmtId="167" fontId="13" fillId="3" borderId="177" xfId="1" applyNumberFormat="1" applyFont="1" applyFill="1" applyBorder="1" applyAlignment="1" applyProtection="1">
      <alignment horizontal="center" vertical="center"/>
    </xf>
    <xf numFmtId="165" fontId="14" fillId="0" borderId="248" xfId="0" applyFont="1" applyBorder="1" applyAlignment="1">
      <alignment horizontal="center" vertical="center"/>
    </xf>
    <xf numFmtId="165" fontId="14" fillId="0" borderId="249" xfId="0" applyFont="1" applyBorder="1" applyAlignment="1">
      <alignment vertical="center"/>
    </xf>
    <xf numFmtId="165" fontId="14" fillId="0" borderId="250" xfId="0" applyFont="1" applyBorder="1" applyAlignment="1">
      <alignment horizontal="center" vertical="center"/>
    </xf>
    <xf numFmtId="165" fontId="14" fillId="0" borderId="249" xfId="0" applyFont="1" applyBorder="1" applyAlignment="1">
      <alignment horizontal="center" vertical="center"/>
    </xf>
    <xf numFmtId="0" fontId="14" fillId="0" borderId="250" xfId="0" applyNumberFormat="1" applyFont="1" applyBorder="1" applyAlignment="1">
      <alignment horizontal="center" vertical="center"/>
    </xf>
    <xf numFmtId="165" fontId="13" fillId="0" borderId="251" xfId="0" applyFont="1" applyBorder="1" applyAlignment="1">
      <alignment horizontal="center" vertical="center"/>
    </xf>
    <xf numFmtId="165" fontId="6" fillId="0" borderId="131" xfId="0" applyFont="1" applyBorder="1" applyAlignment="1">
      <alignment horizontal="center" vertical="center"/>
    </xf>
    <xf numFmtId="165" fontId="6" fillId="0" borderId="132" xfId="0" applyFont="1" applyBorder="1" applyAlignment="1">
      <alignment horizontal="center" vertical="center"/>
    </xf>
    <xf numFmtId="165" fontId="6" fillId="0" borderId="133" xfId="0" applyFont="1" applyBorder="1" applyAlignment="1">
      <alignment horizontal="center" vertical="center"/>
    </xf>
    <xf numFmtId="165" fontId="6" fillId="0" borderId="259" xfId="0" applyFont="1" applyBorder="1" applyAlignment="1">
      <alignment horizontal="center" vertical="center"/>
    </xf>
    <xf numFmtId="165" fontId="6" fillId="0" borderId="260" xfId="0" applyFont="1" applyBorder="1" applyAlignment="1">
      <alignment horizontal="center" vertical="center"/>
    </xf>
    <xf numFmtId="165" fontId="6" fillId="0" borderId="261" xfId="0" applyFont="1" applyBorder="1" applyAlignment="1">
      <alignment horizontal="center" vertical="center"/>
    </xf>
    <xf numFmtId="0" fontId="6" fillId="0" borderId="260" xfId="0" applyNumberFormat="1" applyFont="1" applyBorder="1" applyAlignment="1">
      <alignment horizontal="center" vertical="center"/>
    </xf>
    <xf numFmtId="0" fontId="6" fillId="0" borderId="261" xfId="0" applyNumberFormat="1" applyFont="1" applyBorder="1" applyAlignment="1">
      <alignment horizontal="center" vertical="center"/>
    </xf>
    <xf numFmtId="1" fontId="14" fillId="3" borderId="47" xfId="0" applyNumberFormat="1" applyFont="1" applyFill="1" applyBorder="1" applyAlignment="1">
      <alignment horizontal="left" vertical="center"/>
    </xf>
    <xf numFmtId="1" fontId="14" fillId="3" borderId="249" xfId="0" applyNumberFormat="1" applyFont="1" applyFill="1" applyBorder="1" applyAlignment="1">
      <alignment horizontal="left" vertical="center"/>
    </xf>
    <xf numFmtId="1" fontId="14" fillId="3" borderId="254" xfId="0" applyNumberFormat="1" applyFont="1" applyFill="1" applyBorder="1" applyAlignment="1">
      <alignment horizontal="left" vertical="center"/>
    </xf>
    <xf numFmtId="1" fontId="14" fillId="3" borderId="52" xfId="0" applyNumberFormat="1" applyFont="1" applyFill="1" applyBorder="1" applyAlignment="1">
      <alignment horizontal="left" vertical="center"/>
    </xf>
    <xf numFmtId="0" fontId="14" fillId="3" borderId="52" xfId="0" applyNumberFormat="1" applyFont="1" applyFill="1" applyBorder="1" applyAlignment="1">
      <alignment horizontal="left" vertical="center"/>
    </xf>
    <xf numFmtId="1" fontId="14" fillId="3" borderId="194" xfId="0" applyNumberFormat="1" applyFont="1" applyFill="1" applyBorder="1" applyAlignment="1">
      <alignment horizontal="left" vertical="center"/>
    </xf>
    <xf numFmtId="1" fontId="14" fillId="3" borderId="204" xfId="0" applyNumberFormat="1" applyFont="1" applyFill="1" applyBorder="1" applyAlignment="1">
      <alignment horizontal="left" vertical="center"/>
    </xf>
    <xf numFmtId="1" fontId="14" fillId="3" borderId="29" xfId="0" applyNumberFormat="1" applyFont="1" applyFill="1" applyBorder="1" applyAlignment="1">
      <alignment horizontal="left" vertical="center"/>
    </xf>
    <xf numFmtId="0" fontId="14" fillId="3" borderId="64" xfId="0" applyNumberFormat="1" applyFont="1" applyFill="1" applyBorder="1" applyAlignment="1">
      <alignment horizontal="left" vertical="center"/>
    </xf>
    <xf numFmtId="0" fontId="14" fillId="3" borderId="249" xfId="0" applyNumberFormat="1" applyFont="1" applyFill="1" applyBorder="1" applyAlignment="1">
      <alignment horizontal="left" vertical="center"/>
    </xf>
    <xf numFmtId="0" fontId="14" fillId="3" borderId="254" xfId="0" applyNumberFormat="1" applyFont="1" applyFill="1" applyBorder="1" applyAlignment="1">
      <alignment horizontal="left" vertical="center"/>
    </xf>
    <xf numFmtId="165" fontId="6" fillId="0" borderId="265" xfId="0" applyFont="1" applyBorder="1" applyAlignment="1">
      <alignment horizontal="center" vertical="center"/>
    </xf>
    <xf numFmtId="9" fontId="2" fillId="0" borderId="262" xfId="0" quotePrefix="1" applyNumberFormat="1" applyFont="1" applyBorder="1" applyAlignment="1">
      <alignment horizontal="center" vertical="center"/>
    </xf>
    <xf numFmtId="9" fontId="2" fillId="0" borderId="263" xfId="0" quotePrefix="1" applyNumberFormat="1" applyFont="1" applyBorder="1" applyAlignment="1">
      <alignment horizontal="center" vertical="center"/>
    </xf>
    <xf numFmtId="9" fontId="2" fillId="0" borderId="264" xfId="0" quotePrefix="1" applyNumberFormat="1" applyFont="1" applyBorder="1" applyAlignment="1">
      <alignment horizontal="center" vertical="center"/>
    </xf>
    <xf numFmtId="0" fontId="6" fillId="0" borderId="259" xfId="0" applyNumberFormat="1" applyFont="1" applyBorder="1" applyAlignment="1">
      <alignment horizontal="center" vertical="center"/>
    </xf>
    <xf numFmtId="165" fontId="14" fillId="0" borderId="75" xfId="0" applyFont="1" applyBorder="1" applyAlignment="1">
      <alignment horizontal="center" vertical="center"/>
    </xf>
    <xf numFmtId="165" fontId="25" fillId="5" borderId="192" xfId="0" applyFont="1" applyFill="1" applyBorder="1" applyAlignment="1">
      <alignment horizontal="center" vertical="center"/>
    </xf>
    <xf numFmtId="165" fontId="25" fillId="5" borderId="0" xfId="0" applyFont="1" applyFill="1" applyAlignment="1">
      <alignment horizontal="center" vertical="center"/>
    </xf>
    <xf numFmtId="165" fontId="29" fillId="0" borderId="0" xfId="0" applyFont="1" applyAlignment="1">
      <alignment horizontal="center" vertical="center"/>
    </xf>
    <xf numFmtId="165" fontId="29" fillId="0" borderId="192" xfId="0" applyFont="1" applyBorder="1" applyAlignment="1">
      <alignment horizontal="center" vertical="center"/>
    </xf>
    <xf numFmtId="0" fontId="25" fillId="0" borderId="192" xfId="0" applyNumberFormat="1" applyFont="1" applyBorder="1" applyAlignment="1">
      <alignment horizontal="center" vertical="center"/>
    </xf>
    <xf numFmtId="7" fontId="24" fillId="0" borderId="192" xfId="1" applyNumberFormat="1" applyFont="1" applyBorder="1" applyAlignment="1" applyProtection="1">
      <alignment horizontal="left" vertical="center"/>
    </xf>
    <xf numFmtId="7" fontId="24" fillId="0" borderId="0" xfId="1" applyNumberFormat="1" applyFont="1" applyBorder="1" applyAlignment="1" applyProtection="1">
      <alignment horizontal="left" vertical="center"/>
    </xf>
    <xf numFmtId="167" fontId="24" fillId="3" borderId="192" xfId="1" applyNumberFormat="1" applyFont="1" applyFill="1" applyBorder="1" applyAlignment="1" applyProtection="1">
      <alignment horizontal="center" vertical="center"/>
    </xf>
    <xf numFmtId="167" fontId="25" fillId="3" borderId="0" xfId="1" applyNumberFormat="1" applyFont="1" applyFill="1" applyBorder="1" applyAlignment="1" applyProtection="1">
      <alignment horizontal="center" vertical="center"/>
    </xf>
    <xf numFmtId="167" fontId="24" fillId="0" borderId="192" xfId="1" applyNumberFormat="1" applyFont="1" applyBorder="1" applyAlignment="1" applyProtection="1">
      <alignment horizontal="center" vertical="center"/>
    </xf>
    <xf numFmtId="165" fontId="27" fillId="0" borderId="192" xfId="0" applyFont="1" applyBorder="1" applyAlignment="1">
      <alignment vertical="center"/>
    </xf>
    <xf numFmtId="165" fontId="27" fillId="0" borderId="0" xfId="0" applyFont="1"/>
    <xf numFmtId="165" fontId="25" fillId="0" borderId="192" xfId="0" applyFont="1" applyBorder="1" applyAlignment="1">
      <alignment horizontal="center" vertical="center"/>
    </xf>
    <xf numFmtId="165" fontId="25" fillId="0" borderId="0" xfId="0" applyFont="1" applyAlignment="1">
      <alignment horizontal="center" vertical="center"/>
    </xf>
    <xf numFmtId="169" fontId="28" fillId="0" borderId="0" xfId="0" applyNumberFormat="1" applyFont="1" applyAlignment="1">
      <alignment horizontal="center" vertical="center"/>
    </xf>
    <xf numFmtId="167" fontId="13" fillId="4" borderId="83" xfId="1" applyNumberFormat="1" applyFont="1" applyFill="1" applyBorder="1" applyAlignment="1" applyProtection="1">
      <alignment horizontal="center" vertical="center"/>
    </xf>
    <xf numFmtId="167" fontId="13" fillId="4" borderId="71" xfId="1" applyNumberFormat="1" applyFont="1" applyFill="1" applyBorder="1" applyAlignment="1" applyProtection="1">
      <alignment horizontal="center" vertical="center"/>
    </xf>
    <xf numFmtId="167" fontId="13" fillId="4" borderId="1" xfId="1" applyNumberFormat="1" applyFont="1" applyFill="1" applyBorder="1" applyAlignment="1" applyProtection="1">
      <alignment horizontal="center" vertical="center"/>
    </xf>
    <xf numFmtId="167" fontId="13" fillId="4" borderId="3" xfId="1" applyNumberFormat="1" applyFont="1" applyFill="1" applyBorder="1" applyAlignment="1" applyProtection="1">
      <alignment horizontal="center" vertical="center"/>
    </xf>
    <xf numFmtId="167" fontId="13" fillId="4" borderId="84" xfId="1" applyNumberFormat="1" applyFont="1" applyFill="1" applyBorder="1" applyAlignment="1" applyProtection="1">
      <alignment horizontal="center" vertical="center"/>
    </xf>
    <xf numFmtId="167" fontId="13" fillId="4" borderId="85" xfId="1" applyNumberFormat="1" applyFont="1" applyFill="1" applyBorder="1" applyAlignment="1" applyProtection="1">
      <alignment horizontal="center" vertical="center"/>
    </xf>
    <xf numFmtId="167" fontId="13" fillId="4" borderId="39" xfId="1" applyNumberFormat="1" applyFont="1" applyFill="1" applyBorder="1" applyAlignment="1" applyProtection="1">
      <alignment horizontal="center" vertical="center"/>
    </xf>
    <xf numFmtId="167" fontId="13" fillId="4" borderId="195" xfId="1" applyNumberFormat="1" applyFont="1" applyFill="1" applyBorder="1" applyAlignment="1" applyProtection="1">
      <alignment horizontal="center" vertical="center"/>
    </xf>
    <xf numFmtId="167" fontId="13" fillId="4" borderId="205" xfId="1" applyNumberFormat="1" applyFont="1" applyFill="1" applyBorder="1" applyAlignment="1" applyProtection="1">
      <alignment horizontal="center" vertical="center"/>
    </xf>
    <xf numFmtId="167" fontId="13" fillId="4" borderId="200" xfId="1" applyNumberFormat="1" applyFont="1" applyFill="1" applyBorder="1" applyAlignment="1" applyProtection="1">
      <alignment horizontal="center" vertical="center"/>
    </xf>
    <xf numFmtId="167" fontId="13" fillId="4" borderId="89" xfId="1" applyNumberFormat="1" applyFont="1" applyFill="1" applyBorder="1" applyAlignment="1" applyProtection="1">
      <alignment horizontal="center" vertical="center"/>
    </xf>
    <xf numFmtId="167" fontId="14" fillId="4" borderId="26" xfId="1" applyNumberFormat="1" applyFont="1" applyFill="1" applyBorder="1" applyAlignment="1" applyProtection="1">
      <alignment horizontal="center" vertical="center"/>
    </xf>
    <xf numFmtId="167" fontId="13" fillId="4" borderId="27" xfId="1" applyNumberFormat="1" applyFont="1" applyFill="1" applyBorder="1" applyAlignment="1" applyProtection="1">
      <alignment horizontal="center" vertical="center"/>
    </xf>
    <xf numFmtId="167" fontId="13" fillId="4" borderId="28" xfId="1" applyNumberFormat="1" applyFont="1" applyFill="1" applyBorder="1" applyAlignment="1" applyProtection="1">
      <alignment horizontal="center" vertical="center"/>
    </xf>
    <xf numFmtId="167" fontId="14" fillId="4" borderId="78" xfId="1" applyNumberFormat="1" applyFont="1" applyFill="1" applyBorder="1" applyAlignment="1" applyProtection="1">
      <alignment horizontal="center" vertical="center"/>
    </xf>
    <xf numFmtId="167" fontId="13" fillId="4" borderId="2" xfId="1" applyNumberFormat="1" applyFont="1" applyFill="1" applyBorder="1" applyAlignment="1" applyProtection="1">
      <alignment horizontal="center" vertical="center"/>
    </xf>
    <xf numFmtId="167" fontId="13" fillId="4" borderId="79" xfId="1" applyNumberFormat="1" applyFont="1" applyFill="1" applyBorder="1" applyAlignment="1" applyProtection="1">
      <alignment horizontal="center" vertical="center"/>
    </xf>
    <xf numFmtId="167" fontId="14" fillId="4" borderId="36" xfId="1" applyNumberFormat="1" applyFont="1" applyFill="1" applyBorder="1" applyAlignment="1" applyProtection="1">
      <alignment horizontal="center" vertical="center"/>
    </xf>
    <xf numFmtId="167" fontId="13" fillId="4" borderId="37" xfId="1" applyNumberFormat="1" applyFont="1" applyFill="1" applyBorder="1" applyAlignment="1" applyProtection="1">
      <alignment horizontal="center" vertical="center"/>
    </xf>
    <xf numFmtId="167" fontId="13" fillId="4" borderId="38" xfId="1" applyNumberFormat="1" applyFont="1" applyFill="1" applyBorder="1" applyAlignment="1" applyProtection="1">
      <alignment horizontal="center" vertical="center"/>
    </xf>
    <xf numFmtId="167" fontId="14" fillId="4" borderId="136" xfId="1" applyNumberFormat="1" applyFont="1" applyFill="1" applyBorder="1" applyAlignment="1" applyProtection="1">
      <alignment horizontal="center" vertical="center"/>
    </xf>
    <xf numFmtId="167" fontId="13" fillId="4" borderId="86" xfId="1" applyNumberFormat="1" applyFont="1" applyFill="1" applyBorder="1" applyAlignment="1" applyProtection="1">
      <alignment horizontal="center" vertical="center"/>
    </xf>
    <xf numFmtId="167" fontId="13" fillId="4" borderId="93" xfId="1" applyNumberFormat="1" applyFont="1" applyFill="1" applyBorder="1" applyAlignment="1" applyProtection="1">
      <alignment horizontal="center" vertical="center"/>
    </xf>
    <xf numFmtId="167" fontId="14" fillId="4" borderId="87" xfId="1" applyNumberFormat="1" applyFont="1" applyFill="1" applyBorder="1" applyAlignment="1" applyProtection="1">
      <alignment horizontal="center" vertical="center"/>
    </xf>
    <xf numFmtId="167" fontId="13" fillId="4" borderId="43" xfId="1" applyNumberFormat="1" applyFont="1" applyFill="1" applyBorder="1" applyAlignment="1" applyProtection="1">
      <alignment horizontal="center" vertical="center"/>
    </xf>
    <xf numFmtId="167" fontId="13" fillId="4" borderId="94" xfId="1" applyNumberFormat="1" applyFont="1" applyFill="1" applyBorder="1" applyAlignment="1" applyProtection="1">
      <alignment horizontal="center" vertical="center"/>
    </xf>
    <xf numFmtId="167" fontId="14" fillId="4" borderId="196" xfId="1" applyNumberFormat="1" applyFont="1" applyFill="1" applyBorder="1" applyAlignment="1" applyProtection="1">
      <alignment horizontal="center" vertical="center"/>
    </xf>
    <xf numFmtId="167" fontId="13" fillId="4" borderId="197" xfId="1" applyNumberFormat="1" applyFont="1" applyFill="1" applyBorder="1" applyAlignment="1" applyProtection="1">
      <alignment horizontal="center" vertical="center"/>
    </xf>
    <xf numFmtId="167" fontId="13" fillId="4" borderId="198" xfId="1" applyNumberFormat="1" applyFont="1" applyFill="1" applyBorder="1" applyAlignment="1" applyProtection="1">
      <alignment horizontal="center" vertical="center"/>
    </xf>
    <xf numFmtId="167" fontId="14" fillId="4" borderId="206" xfId="1" applyNumberFormat="1" applyFont="1" applyFill="1" applyBorder="1" applyAlignment="1" applyProtection="1">
      <alignment horizontal="center" vertical="center"/>
    </xf>
    <xf numFmtId="167" fontId="13" fillId="4" borderId="207" xfId="1" applyNumberFormat="1" applyFont="1" applyFill="1" applyBorder="1" applyAlignment="1" applyProtection="1">
      <alignment horizontal="center" vertical="center"/>
    </xf>
    <xf numFmtId="167" fontId="13" fillId="4" borderId="208" xfId="1" applyNumberFormat="1" applyFont="1" applyFill="1" applyBorder="1" applyAlignment="1" applyProtection="1">
      <alignment horizontal="center" vertical="center"/>
    </xf>
    <xf numFmtId="167" fontId="14" fillId="4" borderId="201" xfId="1" applyNumberFormat="1" applyFont="1" applyFill="1" applyBorder="1" applyAlignment="1" applyProtection="1">
      <alignment horizontal="center" vertical="center"/>
    </xf>
    <xf numFmtId="167" fontId="13" fillId="4" borderId="202" xfId="1" applyNumberFormat="1" applyFont="1" applyFill="1" applyBorder="1" applyAlignment="1" applyProtection="1">
      <alignment horizontal="center" vertical="center"/>
    </xf>
    <xf numFmtId="167" fontId="13" fillId="4" borderId="203" xfId="1" applyNumberFormat="1" applyFont="1" applyFill="1" applyBorder="1" applyAlignment="1" applyProtection="1">
      <alignment horizontal="center" vertical="center"/>
    </xf>
    <xf numFmtId="167" fontId="14" fillId="4" borderId="46" xfId="1" applyNumberFormat="1" applyFont="1" applyFill="1" applyBorder="1" applyAlignment="1" applyProtection="1">
      <alignment horizontal="center" vertical="center"/>
    </xf>
    <xf numFmtId="167" fontId="13" fillId="4" borderId="45" xfId="1" applyNumberFormat="1" applyFont="1" applyFill="1" applyBorder="1" applyAlignment="1" applyProtection="1">
      <alignment horizontal="center" vertical="center"/>
    </xf>
    <xf numFmtId="167" fontId="13" fillId="4" borderId="48" xfId="1" applyNumberFormat="1" applyFont="1" applyFill="1" applyBorder="1" applyAlignment="1" applyProtection="1">
      <alignment horizontal="center" vertical="center"/>
    </xf>
    <xf numFmtId="167" fontId="14" fillId="4" borderId="90" xfId="1" applyNumberFormat="1" applyFont="1" applyFill="1" applyBorder="1" applyAlignment="1" applyProtection="1">
      <alignment horizontal="center" vertical="center"/>
    </xf>
    <xf numFmtId="167" fontId="13" fillId="4" borderId="40" xfId="1" applyNumberFormat="1" applyFont="1" applyFill="1" applyBorder="1" applyAlignment="1" applyProtection="1">
      <alignment horizontal="center" vertical="center"/>
    </xf>
    <xf numFmtId="167" fontId="14" fillId="4" borderId="91" xfId="1" applyNumberFormat="1" applyFont="1" applyFill="1" applyBorder="1" applyAlignment="1" applyProtection="1">
      <alignment horizontal="center" vertical="center"/>
    </xf>
    <xf numFmtId="167" fontId="13" fillId="4" borderId="92" xfId="1" applyNumberFormat="1" applyFont="1" applyFill="1" applyBorder="1" applyAlignment="1" applyProtection="1">
      <alignment horizontal="center" vertical="center"/>
    </xf>
    <xf numFmtId="167" fontId="14" fillId="4" borderId="54" xfId="1" applyNumberFormat="1" applyFont="1" applyFill="1" applyBorder="1" applyAlignment="1" applyProtection="1">
      <alignment horizontal="center" vertical="center"/>
    </xf>
    <xf numFmtId="167" fontId="14" fillId="4" borderId="143" xfId="1" applyNumberFormat="1" applyFont="1" applyFill="1" applyBorder="1" applyAlignment="1" applyProtection="1">
      <alignment horizontal="center" vertical="center"/>
    </xf>
    <xf numFmtId="167" fontId="13" fillId="4" borderId="144" xfId="1" applyNumberFormat="1" applyFont="1" applyFill="1" applyBorder="1" applyAlignment="1" applyProtection="1">
      <alignment horizontal="center" vertical="center"/>
    </xf>
    <xf numFmtId="167" fontId="13" fillId="4" borderId="145" xfId="1" applyNumberFormat="1" applyFont="1" applyFill="1" applyBorder="1" applyAlignment="1" applyProtection="1">
      <alignment horizontal="center" vertical="center"/>
    </xf>
    <xf numFmtId="167" fontId="14" fillId="4" borderId="4" xfId="1" applyNumberFormat="1" applyFont="1" applyFill="1" applyBorder="1" applyAlignment="1" applyProtection="1">
      <alignment horizontal="center" vertical="center"/>
    </xf>
    <xf numFmtId="167" fontId="13" fillId="4" borderId="164" xfId="1" applyNumberFormat="1" applyFont="1" applyFill="1" applyBorder="1" applyAlignment="1" applyProtection="1">
      <alignment horizontal="center" vertical="center"/>
    </xf>
    <xf numFmtId="167" fontId="13" fillId="4" borderId="163" xfId="1" applyNumberFormat="1" applyFont="1" applyFill="1" applyBorder="1" applyAlignment="1" applyProtection="1">
      <alignment horizontal="center" vertical="center"/>
    </xf>
    <xf numFmtId="167" fontId="14" fillId="4" borderId="213" xfId="1" applyNumberFormat="1" applyFont="1" applyFill="1" applyBorder="1" applyAlignment="1" applyProtection="1">
      <alignment horizontal="center" vertical="center"/>
    </xf>
    <xf numFmtId="167" fontId="13" fillId="4" borderId="214" xfId="1" applyNumberFormat="1" applyFont="1" applyFill="1" applyBorder="1" applyAlignment="1" applyProtection="1">
      <alignment horizontal="center" vertical="center"/>
    </xf>
    <xf numFmtId="167" fontId="13" fillId="4" borderId="215" xfId="1" applyNumberFormat="1" applyFont="1" applyFill="1" applyBorder="1" applyAlignment="1" applyProtection="1">
      <alignment horizontal="center" vertical="center"/>
    </xf>
    <xf numFmtId="167" fontId="14" fillId="4" borderId="219" xfId="1" applyNumberFormat="1" applyFont="1" applyFill="1" applyBorder="1" applyAlignment="1" applyProtection="1">
      <alignment horizontal="center" vertical="center"/>
    </xf>
    <xf numFmtId="167" fontId="13" fillId="4" borderId="220" xfId="1" applyNumberFormat="1" applyFont="1" applyFill="1" applyBorder="1" applyAlignment="1" applyProtection="1">
      <alignment horizontal="center" vertical="center"/>
    </xf>
    <xf numFmtId="167" fontId="13" fillId="4" borderId="221" xfId="1" applyNumberFormat="1" applyFont="1" applyFill="1" applyBorder="1" applyAlignment="1" applyProtection="1">
      <alignment horizontal="center" vertical="center"/>
    </xf>
    <xf numFmtId="167" fontId="14" fillId="4" borderId="226" xfId="1" applyNumberFormat="1" applyFont="1" applyFill="1" applyBorder="1" applyAlignment="1" applyProtection="1">
      <alignment horizontal="center" vertical="center"/>
    </xf>
    <xf numFmtId="167" fontId="13" fillId="4" borderId="227" xfId="1" applyNumberFormat="1" applyFont="1" applyFill="1" applyBorder="1" applyAlignment="1" applyProtection="1">
      <alignment horizontal="center" vertical="center"/>
    </xf>
    <xf numFmtId="167" fontId="13" fillId="4" borderId="228" xfId="1" applyNumberFormat="1" applyFont="1" applyFill="1" applyBorder="1" applyAlignment="1" applyProtection="1">
      <alignment horizontal="center" vertical="center"/>
    </xf>
    <xf numFmtId="167" fontId="14" fillId="4" borderId="150" xfId="1" applyNumberFormat="1" applyFont="1" applyFill="1" applyBorder="1" applyAlignment="1" applyProtection="1">
      <alignment horizontal="center" vertical="center"/>
    </xf>
    <xf numFmtId="167" fontId="13" fillId="4" borderId="152" xfId="1" applyNumberFormat="1" applyFont="1" applyFill="1" applyBorder="1" applyAlignment="1" applyProtection="1">
      <alignment horizontal="center" vertical="center"/>
    </xf>
    <xf numFmtId="165" fontId="14" fillId="4" borderId="54" xfId="0" applyFont="1" applyFill="1" applyBorder="1" applyAlignment="1">
      <alignment horizontal="center" vertical="center"/>
    </xf>
    <xf numFmtId="167" fontId="24" fillId="4" borderId="66" xfId="0" applyNumberFormat="1" applyFont="1" applyFill="1" applyBorder="1" applyAlignment="1">
      <alignment horizontal="center" vertical="center"/>
    </xf>
    <xf numFmtId="167" fontId="24" fillId="4" borderId="99" xfId="0" applyNumberFormat="1" applyFont="1" applyFill="1" applyBorder="1" applyAlignment="1">
      <alignment horizontal="center" vertical="center"/>
    </xf>
    <xf numFmtId="167" fontId="24" fillId="4" borderId="101" xfId="0" applyNumberFormat="1" applyFont="1" applyFill="1" applyBorder="1" applyAlignment="1">
      <alignment horizontal="center" vertical="center"/>
    </xf>
    <xf numFmtId="167" fontId="24" fillId="4" borderId="155" xfId="0" applyNumberFormat="1" applyFont="1" applyFill="1" applyBorder="1" applyAlignment="1">
      <alignment horizontal="center" vertical="center"/>
    </xf>
    <xf numFmtId="167" fontId="24" fillId="4" borderId="77" xfId="0" applyNumberFormat="1" applyFont="1" applyFill="1" applyBorder="1" applyAlignment="1">
      <alignment horizontal="center" vertical="center"/>
    </xf>
    <xf numFmtId="167" fontId="24" fillId="4" borderId="67" xfId="0" applyNumberFormat="1" applyFont="1" applyFill="1" applyBorder="1" applyAlignment="1">
      <alignment horizontal="center" vertical="center"/>
    </xf>
    <xf numFmtId="167" fontId="24" fillId="4" borderId="102" xfId="0" applyNumberFormat="1" applyFont="1" applyFill="1" applyBorder="1" applyAlignment="1">
      <alignment horizontal="center" vertical="center"/>
    </xf>
    <xf numFmtId="167" fontId="24" fillId="4" borderId="69" xfId="0" applyNumberFormat="1" applyFont="1" applyFill="1" applyBorder="1" applyAlignment="1">
      <alignment horizontal="center" vertical="center"/>
    </xf>
    <xf numFmtId="167" fontId="24" fillId="4" borderId="100" xfId="0" applyNumberFormat="1" applyFont="1" applyFill="1" applyBorder="1" applyAlignment="1">
      <alignment horizontal="center" vertical="center"/>
    </xf>
    <xf numFmtId="167" fontId="24" fillId="4" borderId="103" xfId="0" applyNumberFormat="1" applyFont="1" applyFill="1" applyBorder="1" applyAlignment="1">
      <alignment horizontal="center" vertical="center"/>
    </xf>
    <xf numFmtId="167" fontId="24" fillId="4" borderId="175" xfId="0" applyNumberFormat="1" applyFont="1" applyFill="1" applyBorder="1" applyAlignment="1">
      <alignment horizontal="center" vertical="center"/>
    </xf>
    <xf numFmtId="167" fontId="24" fillId="4" borderId="104" xfId="0" applyNumberFormat="1" applyFont="1" applyFill="1" applyBorder="1" applyAlignment="1">
      <alignment horizontal="center" vertical="center"/>
    </xf>
    <xf numFmtId="167" fontId="24" fillId="4" borderId="115" xfId="0" applyNumberFormat="1" applyFont="1" applyFill="1" applyBorder="1" applyAlignment="1">
      <alignment horizontal="center" vertical="center"/>
    </xf>
    <xf numFmtId="167" fontId="24" fillId="4" borderId="105" xfId="0" applyNumberFormat="1" applyFont="1" applyFill="1" applyBorder="1" applyAlignment="1">
      <alignment horizontal="center" vertical="center"/>
    </xf>
    <xf numFmtId="167" fontId="24" fillId="4" borderId="51" xfId="0" applyNumberFormat="1" applyFont="1" applyFill="1" applyBorder="1" applyAlignment="1">
      <alignment horizontal="center" vertical="center"/>
    </xf>
    <xf numFmtId="167" fontId="24" fillId="4" borderId="176" xfId="0" applyNumberFormat="1" applyFont="1" applyFill="1" applyBorder="1" applyAlignment="1">
      <alignment horizontal="center" vertical="center"/>
    </xf>
    <xf numFmtId="167" fontId="24" fillId="4" borderId="177" xfId="0" applyNumberFormat="1" applyFont="1" applyFill="1" applyBorder="1" applyAlignment="1">
      <alignment horizontal="center" vertical="center"/>
    </xf>
    <xf numFmtId="167" fontId="24" fillId="4" borderId="12" xfId="0" applyNumberFormat="1" applyFont="1" applyFill="1" applyBorder="1" applyAlignment="1">
      <alignment horizontal="center" vertical="center"/>
    </xf>
    <xf numFmtId="167" fontId="24" fillId="4" borderId="14" xfId="0" applyNumberFormat="1" applyFont="1" applyFill="1" applyBorder="1" applyAlignment="1">
      <alignment horizontal="center" vertical="center"/>
    </xf>
    <xf numFmtId="167" fontId="24" fillId="4" borderId="108" xfId="0" applyNumberFormat="1" applyFont="1" applyFill="1" applyBorder="1" applyAlignment="1">
      <alignment horizontal="center" vertical="center"/>
    </xf>
    <xf numFmtId="167" fontId="24" fillId="4" borderId="172" xfId="0" applyNumberFormat="1" applyFont="1" applyFill="1" applyBorder="1" applyAlignment="1">
      <alignment horizontal="center" vertical="center"/>
    </xf>
    <xf numFmtId="167" fontId="24" fillId="4" borderId="174" xfId="0" applyNumberFormat="1" applyFont="1" applyFill="1" applyBorder="1" applyAlignment="1">
      <alignment horizontal="center" vertical="center"/>
    </xf>
    <xf numFmtId="167" fontId="24" fillId="4" borderId="170" xfId="0" applyNumberFormat="1" applyFont="1" applyFill="1" applyBorder="1" applyAlignment="1">
      <alignment horizontal="center" vertical="center"/>
    </xf>
    <xf numFmtId="167" fontId="24" fillId="4" borderId="138" xfId="0" applyNumberFormat="1" applyFont="1" applyFill="1" applyBorder="1" applyAlignment="1">
      <alignment horizontal="center" vertical="center"/>
    </xf>
    <xf numFmtId="167" fontId="24" fillId="4" borderId="15" xfId="0" applyNumberFormat="1" applyFont="1" applyFill="1" applyBorder="1" applyAlignment="1">
      <alignment horizontal="center" vertical="center"/>
    </xf>
    <xf numFmtId="167" fontId="24" fillId="4" borderId="74" xfId="0" applyNumberFormat="1" applyFont="1" applyFill="1" applyBorder="1" applyAlignment="1">
      <alignment horizontal="center" vertical="center"/>
    </xf>
    <xf numFmtId="167" fontId="24" fillId="4" borderId="112" xfId="0" applyNumberFormat="1" applyFont="1" applyFill="1" applyBorder="1" applyAlignment="1">
      <alignment horizontal="center" vertical="center"/>
    </xf>
    <xf numFmtId="167" fontId="24" fillId="4" borderId="13" xfId="0" applyNumberFormat="1" applyFont="1" applyFill="1" applyBorder="1" applyAlignment="1">
      <alignment horizontal="center" vertical="center"/>
    </xf>
    <xf numFmtId="167" fontId="24" fillId="4" borderId="169" xfId="0" applyNumberFormat="1" applyFont="1" applyFill="1" applyBorder="1" applyAlignment="1">
      <alignment horizontal="center" vertical="center"/>
    </xf>
    <xf numFmtId="167" fontId="24" fillId="4" borderId="109" xfId="0" applyNumberFormat="1" applyFont="1" applyFill="1" applyBorder="1" applyAlignment="1">
      <alignment horizontal="center" vertical="center"/>
    </xf>
    <xf numFmtId="167" fontId="24" fillId="4" borderId="94" xfId="0" applyNumberFormat="1" applyFont="1" applyFill="1" applyBorder="1" applyAlignment="1">
      <alignment horizontal="center" vertical="center"/>
    </xf>
    <xf numFmtId="167" fontId="24" fillId="4" borderId="171" xfId="0" applyNumberFormat="1" applyFont="1" applyFill="1" applyBorder="1" applyAlignment="1">
      <alignment horizontal="center" vertical="center"/>
    </xf>
    <xf numFmtId="167" fontId="24" fillId="4" borderId="113" xfId="0" applyNumberFormat="1" applyFont="1" applyFill="1" applyBorder="1" applyAlignment="1">
      <alignment horizontal="center" vertical="center"/>
    </xf>
    <xf numFmtId="167" fontId="13" fillId="4" borderId="151" xfId="1" applyNumberFormat="1" applyFont="1" applyFill="1" applyBorder="1" applyAlignment="1" applyProtection="1">
      <alignment horizontal="center" vertical="center"/>
    </xf>
    <xf numFmtId="165" fontId="23" fillId="0" borderId="0" xfId="0" applyFont="1" applyAlignment="1">
      <alignment vertical="center"/>
    </xf>
    <xf numFmtId="165" fontId="14" fillId="0" borderId="137" xfId="0" applyFont="1" applyBorder="1" applyAlignment="1">
      <alignment horizontal="center" vertical="center"/>
    </xf>
    <xf numFmtId="167" fontId="14" fillId="4" borderId="127" xfId="4" applyNumberFormat="1" applyFont="1" applyFill="1" applyBorder="1" applyAlignment="1" applyProtection="1">
      <alignment horizontal="center" vertical="center"/>
    </xf>
    <xf numFmtId="167" fontId="13" fillId="4" borderId="193" xfId="4" applyNumberFormat="1" applyFont="1" applyFill="1" applyBorder="1" applyAlignment="1" applyProtection="1">
      <alignment horizontal="center" vertical="center"/>
    </xf>
    <xf numFmtId="167" fontId="13" fillId="4" borderId="126" xfId="4" applyNumberFormat="1" applyFont="1" applyFill="1" applyBorder="1" applyAlignment="1" applyProtection="1">
      <alignment horizontal="center" vertical="center"/>
    </xf>
    <xf numFmtId="167" fontId="11" fillId="4" borderId="192" xfId="4" applyNumberFormat="1" applyFont="1" applyFill="1" applyBorder="1" applyAlignment="1" applyProtection="1">
      <alignment horizontal="center" vertical="center"/>
    </xf>
    <xf numFmtId="167" fontId="11" fillId="4" borderId="192" xfId="4" quotePrefix="1" applyNumberFormat="1" applyFont="1" applyFill="1" applyBorder="1" applyAlignment="1" applyProtection="1">
      <alignment horizontal="center" vertical="center"/>
    </xf>
    <xf numFmtId="165" fontId="7" fillId="4" borderId="179" xfId="0" applyFont="1" applyFill="1" applyBorder="1" applyAlignment="1">
      <alignment horizontal="center" vertical="center"/>
    </xf>
    <xf numFmtId="165" fontId="26" fillId="0" borderId="0" xfId="0" applyFont="1" applyAlignment="1">
      <alignment horizontal="center" vertical="center"/>
    </xf>
    <xf numFmtId="166" fontId="27" fillId="0" borderId="0" xfId="0" applyNumberFormat="1" applyFont="1" applyAlignment="1">
      <alignment horizontal="right" vertical="center"/>
    </xf>
    <xf numFmtId="168" fontId="30" fillId="0" borderId="0" xfId="0" applyNumberFormat="1" applyFont="1" applyAlignment="1">
      <alignment vertical="center"/>
    </xf>
    <xf numFmtId="165" fontId="27" fillId="0" borderId="0" xfId="0" applyFont="1" applyAlignment="1">
      <alignment horizontal="right" vertical="center"/>
    </xf>
    <xf numFmtId="168" fontId="30" fillId="0" borderId="0" xfId="0" applyNumberFormat="1" applyFont="1" applyAlignment="1">
      <alignment horizontal="center" vertical="center"/>
    </xf>
    <xf numFmtId="165" fontId="30" fillId="0" borderId="0" xfId="0" applyFont="1" applyAlignment="1">
      <alignment vertical="center"/>
    </xf>
    <xf numFmtId="165" fontId="14" fillId="5" borderId="266" xfId="0" applyFont="1" applyFill="1" applyBorder="1" applyAlignment="1">
      <alignment horizontal="center" vertical="center"/>
    </xf>
    <xf numFmtId="165" fontId="14" fillId="5" borderId="267" xfId="0" applyFont="1" applyFill="1" applyBorder="1" applyAlignment="1">
      <alignment horizontal="center" vertical="center"/>
    </xf>
    <xf numFmtId="0" fontId="24" fillId="0" borderId="0" xfId="0" applyNumberFormat="1" applyFont="1" applyAlignment="1">
      <alignment horizontal="center" vertical="center"/>
    </xf>
    <xf numFmtId="165" fontId="24" fillId="0" borderId="0" xfId="0" applyFont="1" applyAlignment="1">
      <alignment horizontal="center" vertical="center"/>
    </xf>
    <xf numFmtId="165" fontId="24" fillId="0" borderId="9" xfId="0" applyFont="1" applyBorder="1"/>
    <xf numFmtId="167" fontId="24" fillId="0" borderId="10" xfId="0" applyNumberFormat="1" applyFont="1" applyBorder="1" applyAlignment="1">
      <alignment horizontal="center"/>
    </xf>
    <xf numFmtId="165" fontId="24" fillId="0" borderId="12" xfId="0" applyFont="1" applyBorder="1"/>
    <xf numFmtId="165" fontId="24" fillId="0" borderId="13" xfId="0" applyFont="1" applyBorder="1"/>
    <xf numFmtId="0" fontId="24" fillId="0" borderId="13" xfId="0" applyNumberFormat="1" applyFont="1" applyBorder="1" applyAlignment="1">
      <alignment horizontal="center"/>
    </xf>
    <xf numFmtId="165" fontId="24" fillId="0" borderId="13" xfId="0" applyFont="1" applyBorder="1" applyAlignment="1">
      <alignment horizontal="center"/>
    </xf>
    <xf numFmtId="167" fontId="24" fillId="0" borderId="14" xfId="0" applyNumberFormat="1" applyFont="1" applyBorder="1" applyAlignment="1">
      <alignment horizontal="center"/>
    </xf>
    <xf numFmtId="167" fontId="24" fillId="4" borderId="117" xfId="0" applyNumberFormat="1" applyFont="1" applyFill="1" applyBorder="1" applyAlignment="1">
      <alignment horizontal="center" vertical="center"/>
    </xf>
    <xf numFmtId="167" fontId="24" fillId="4" borderId="106" xfId="0" applyNumberFormat="1" applyFont="1" applyFill="1" applyBorder="1" applyAlignment="1">
      <alignment horizontal="center" vertical="center"/>
    </xf>
    <xf numFmtId="167" fontId="24" fillId="4" borderId="114" xfId="0" applyNumberFormat="1" applyFont="1" applyFill="1" applyBorder="1" applyAlignment="1">
      <alignment horizontal="center" vertical="center"/>
    </xf>
    <xf numFmtId="167" fontId="24" fillId="4" borderId="192" xfId="1" applyNumberFormat="1" applyFont="1" applyFill="1" applyBorder="1" applyAlignment="1" applyProtection="1">
      <alignment horizontal="center" vertical="center"/>
    </xf>
    <xf numFmtId="167" fontId="14" fillId="4" borderId="158" xfId="1" applyNumberFormat="1" applyFont="1" applyFill="1" applyBorder="1" applyAlignment="1" applyProtection="1">
      <alignment horizontal="center" vertical="center"/>
    </xf>
    <xf numFmtId="167" fontId="14" fillId="4" borderId="142" xfId="1" applyNumberFormat="1" applyFont="1" applyFill="1" applyBorder="1" applyAlignment="1" applyProtection="1">
      <alignment horizontal="center" vertical="center"/>
    </xf>
    <xf numFmtId="167" fontId="14" fillId="4" borderId="159" xfId="1" applyNumberFormat="1" applyFont="1" applyFill="1" applyBorder="1" applyAlignment="1" applyProtection="1">
      <alignment horizontal="center" vertical="center"/>
    </xf>
    <xf numFmtId="167" fontId="13" fillId="4" borderId="85" xfId="1" applyNumberFormat="1" applyFont="1" applyFill="1" applyBorder="1" applyAlignment="1" applyProtection="1">
      <alignment horizontal="center"/>
    </xf>
    <xf numFmtId="167" fontId="13" fillId="4" borderId="39" xfId="1" applyNumberFormat="1" applyFont="1" applyFill="1" applyBorder="1" applyAlignment="1" applyProtection="1">
      <alignment horizontal="center"/>
    </xf>
    <xf numFmtId="167" fontId="13" fillId="4" borderId="88" xfId="1" applyNumberFormat="1" applyFont="1" applyFill="1" applyBorder="1" applyAlignment="1" applyProtection="1">
      <alignment horizontal="center"/>
    </xf>
    <xf numFmtId="167" fontId="13" fillId="4" borderId="252" xfId="1" applyNumberFormat="1" applyFont="1" applyFill="1" applyBorder="1" applyAlignment="1" applyProtection="1">
      <alignment horizontal="center" vertical="center"/>
    </xf>
    <xf numFmtId="167" fontId="13" fillId="4" borderId="253" xfId="1" applyNumberFormat="1" applyFont="1" applyFill="1" applyBorder="1" applyAlignment="1" applyProtection="1">
      <alignment horizontal="center" vertical="center"/>
    </xf>
    <xf numFmtId="167" fontId="13" fillId="4" borderId="251" xfId="1" applyNumberFormat="1" applyFont="1" applyFill="1" applyBorder="1" applyAlignment="1" applyProtection="1">
      <alignment horizontal="center" vertical="center"/>
    </xf>
    <xf numFmtId="167" fontId="13" fillId="4" borderId="255" xfId="1" applyNumberFormat="1" applyFont="1" applyFill="1" applyBorder="1" applyAlignment="1" applyProtection="1">
      <alignment horizontal="center" vertical="center"/>
    </xf>
    <xf numFmtId="167" fontId="13" fillId="4" borderId="256" xfId="1" applyNumberFormat="1" applyFont="1" applyFill="1" applyBorder="1" applyAlignment="1" applyProtection="1">
      <alignment horizontal="center" vertical="center"/>
    </xf>
    <xf numFmtId="167" fontId="13" fillId="4" borderId="257" xfId="1" applyNumberFormat="1" applyFont="1" applyFill="1" applyBorder="1" applyAlignment="1" applyProtection="1">
      <alignment horizontal="center" vertical="center"/>
    </xf>
    <xf numFmtId="167" fontId="13" fillId="4" borderId="258" xfId="1" applyNumberFormat="1" applyFont="1" applyFill="1" applyBorder="1" applyAlignment="1" applyProtection="1">
      <alignment horizontal="center" vertical="center"/>
    </xf>
    <xf numFmtId="167" fontId="13" fillId="4" borderId="129" xfId="1" applyNumberFormat="1" applyFont="1" applyFill="1" applyBorder="1" applyAlignment="1" applyProtection="1">
      <alignment horizontal="center" vertical="center"/>
    </xf>
    <xf numFmtId="167" fontId="13" fillId="4" borderId="250" xfId="1" applyNumberFormat="1" applyFont="1" applyFill="1" applyBorder="1" applyAlignment="1" applyProtection="1">
      <alignment horizontal="center" vertical="center"/>
    </xf>
    <xf numFmtId="167" fontId="13" fillId="4" borderId="116" xfId="1" applyNumberFormat="1" applyFont="1" applyFill="1" applyBorder="1" applyAlignment="1" applyProtection="1">
      <alignment horizontal="center" vertical="center"/>
    </xf>
    <xf numFmtId="167" fontId="13" fillId="4" borderId="70" xfId="1" applyNumberFormat="1" applyFont="1" applyFill="1" applyBorder="1" applyAlignment="1" applyProtection="1">
      <alignment horizontal="center" vertical="center"/>
    </xf>
    <xf numFmtId="167" fontId="13" fillId="4" borderId="119" xfId="1" applyNumberFormat="1" applyFont="1" applyFill="1" applyBorder="1" applyAlignment="1" applyProtection="1">
      <alignment horizontal="center" vertical="center"/>
    </xf>
    <xf numFmtId="165" fontId="14" fillId="0" borderId="15" xfId="0" applyFont="1" applyBorder="1" applyAlignment="1">
      <alignment horizontal="center" vertical="center"/>
    </xf>
    <xf numFmtId="165" fontId="14" fillId="0" borderId="16" xfId="0" applyFont="1" applyBorder="1" applyAlignment="1">
      <alignment horizontal="center" vertical="center"/>
    </xf>
    <xf numFmtId="165" fontId="4" fillId="0" borderId="0" xfId="0" applyFont="1" applyAlignment="1">
      <alignment horizontal="center" vertical="center"/>
    </xf>
    <xf numFmtId="165" fontId="13" fillId="0" borderId="75" xfId="0" applyFont="1" applyBorder="1" applyAlignment="1">
      <alignment horizontal="left" vertical="center"/>
    </xf>
    <xf numFmtId="165" fontId="10" fillId="0" borderId="6" xfId="0" applyFont="1" applyBorder="1" applyAlignment="1">
      <alignment horizontal="center" vertical="center"/>
    </xf>
    <xf numFmtId="165" fontId="10" fillId="0" borderId="7" xfId="0" applyFont="1" applyBorder="1" applyAlignment="1">
      <alignment horizontal="center" vertical="center"/>
    </xf>
    <xf numFmtId="165" fontId="10" fillId="0" borderId="8" xfId="0" applyFont="1" applyBorder="1" applyAlignment="1">
      <alignment horizontal="center" vertical="center"/>
    </xf>
    <xf numFmtId="165" fontId="22" fillId="0" borderId="9" xfId="0" applyFont="1" applyBorder="1" applyAlignment="1">
      <alignment horizontal="center" vertical="center"/>
    </xf>
    <xf numFmtId="165" fontId="22" fillId="0" borderId="0" xfId="0" applyFont="1" applyAlignment="1">
      <alignment horizontal="center" vertical="center"/>
    </xf>
    <xf numFmtId="165" fontId="22" fillId="0" borderId="10" xfId="0" applyFont="1" applyBorder="1" applyAlignment="1">
      <alignment horizontal="center" vertical="center"/>
    </xf>
    <xf numFmtId="7" fontId="7" fillId="3" borderId="22" xfId="1" applyNumberFormat="1" applyFont="1" applyFill="1" applyBorder="1" applyAlignment="1" applyProtection="1">
      <alignment horizontal="center" vertical="center" wrapText="1"/>
    </xf>
    <xf numFmtId="7" fontId="7" fillId="3" borderId="23" xfId="1" applyNumberFormat="1" applyFont="1" applyFill="1" applyBorder="1" applyAlignment="1" applyProtection="1">
      <alignment horizontal="center" vertical="center" wrapText="1"/>
    </xf>
    <xf numFmtId="7" fontId="7" fillId="3" borderId="53" xfId="1" applyNumberFormat="1" applyFont="1" applyFill="1" applyBorder="1" applyAlignment="1" applyProtection="1">
      <alignment horizontal="center" vertical="center" wrapText="1"/>
    </xf>
    <xf numFmtId="165" fontId="18" fillId="0" borderId="9" xfId="0" applyFont="1" applyBorder="1" applyAlignment="1">
      <alignment horizontal="center" vertical="center"/>
    </xf>
    <xf numFmtId="165" fontId="18" fillId="0" borderId="0" xfId="0" applyFont="1" applyAlignment="1">
      <alignment horizontal="center" vertical="center"/>
    </xf>
    <xf numFmtId="165" fontId="18" fillId="0" borderId="10" xfId="0" applyFont="1" applyBorder="1" applyAlignment="1">
      <alignment horizontal="center" vertical="center"/>
    </xf>
    <xf numFmtId="165" fontId="2" fillId="0" borderId="9" xfId="0" applyFont="1" applyBorder="1" applyAlignment="1">
      <alignment horizontal="left" vertical="center"/>
    </xf>
    <xf numFmtId="165" fontId="2" fillId="0" borderId="0" xfId="0" applyFont="1" applyAlignment="1">
      <alignment horizontal="left" vertical="center"/>
    </xf>
    <xf numFmtId="165" fontId="2" fillId="0" borderId="10" xfId="0" applyFont="1" applyBorder="1" applyAlignment="1">
      <alignment horizontal="left" vertical="center"/>
    </xf>
    <xf numFmtId="165" fontId="14" fillId="0" borderId="75" xfId="0" applyFont="1" applyBorder="1" applyAlignment="1">
      <alignment horizontal="center" vertical="center"/>
    </xf>
    <xf numFmtId="165" fontId="6" fillId="0" borderId="121" xfId="0" applyFont="1" applyBorder="1" applyAlignment="1">
      <alignment horizontal="center" vertical="center"/>
    </xf>
    <xf numFmtId="165" fontId="6" fillId="0" borderId="9" xfId="0" applyFont="1" applyBorder="1" applyAlignment="1">
      <alignment horizontal="left" vertical="center"/>
    </xf>
    <xf numFmtId="165" fontId="6" fillId="0" borderId="0" xfId="0" applyFont="1" applyAlignment="1">
      <alignment horizontal="left" vertical="center"/>
    </xf>
    <xf numFmtId="165" fontId="6" fillId="0" borderId="10" xfId="0" applyFont="1" applyBorder="1" applyAlignment="1">
      <alignment horizontal="left" vertical="center"/>
    </xf>
    <xf numFmtId="165" fontId="6" fillId="4" borderId="55" xfId="0" applyFont="1" applyFill="1" applyBorder="1" applyAlignment="1">
      <alignment horizontal="center" vertical="center"/>
    </xf>
    <xf numFmtId="165" fontId="6" fillId="4" borderId="23" xfId="0" applyFont="1" applyFill="1" applyBorder="1" applyAlignment="1">
      <alignment horizontal="center" vertical="center"/>
    </xf>
    <xf numFmtId="165" fontId="6" fillId="4" borderId="56" xfId="0" applyFont="1" applyFill="1" applyBorder="1" applyAlignment="1">
      <alignment horizontal="center" vertical="center"/>
    </xf>
    <xf numFmtId="165" fontId="12" fillId="0" borderId="9" xfId="0" applyFont="1" applyBorder="1" applyAlignment="1">
      <alignment vertical="center"/>
    </xf>
    <xf numFmtId="165" fontId="12" fillId="0" borderId="0" xfId="0" applyFont="1" applyAlignment="1">
      <alignment vertical="center"/>
    </xf>
    <xf numFmtId="165" fontId="12" fillId="0" borderId="10" xfId="0" applyFont="1" applyBorder="1" applyAlignment="1">
      <alignment vertical="center"/>
    </xf>
    <xf numFmtId="165" fontId="4" fillId="0" borderId="9" xfId="0" applyFont="1" applyBorder="1" applyAlignment="1">
      <alignment vertical="center"/>
    </xf>
    <xf numFmtId="165" fontId="4" fillId="0" borderId="0" xfId="0" applyFont="1" applyAlignment="1">
      <alignment vertical="center"/>
    </xf>
    <xf numFmtId="165" fontId="4" fillId="0" borderId="10" xfId="0" applyFont="1" applyBorder="1" applyAlignment="1">
      <alignment vertical="center"/>
    </xf>
    <xf numFmtId="7" fontId="13" fillId="3" borderId="216" xfId="1" applyNumberFormat="1" applyFont="1" applyFill="1" applyBorder="1" applyAlignment="1" applyProtection="1">
      <alignment horizontal="left" vertical="center"/>
    </xf>
    <xf numFmtId="7" fontId="13" fillId="3" borderId="217" xfId="1" applyNumberFormat="1" applyFont="1" applyFill="1" applyBorder="1" applyAlignment="1" applyProtection="1">
      <alignment horizontal="left" vertical="center"/>
    </xf>
    <xf numFmtId="7" fontId="13" fillId="3" borderId="210" xfId="1" applyNumberFormat="1" applyFont="1" applyFill="1" applyBorder="1" applyAlignment="1" applyProtection="1">
      <alignment horizontal="left" vertical="center"/>
    </xf>
    <xf numFmtId="7" fontId="13" fillId="3" borderId="211" xfId="1" applyNumberFormat="1" applyFont="1" applyFill="1" applyBorder="1" applyAlignment="1" applyProtection="1">
      <alignment horizontal="left" vertical="center"/>
    </xf>
    <xf numFmtId="7" fontId="13" fillId="3" borderId="140" xfId="1" applyNumberFormat="1" applyFont="1" applyFill="1" applyBorder="1" applyAlignment="1" applyProtection="1">
      <alignment horizontal="left" vertical="center"/>
    </xf>
    <xf numFmtId="7" fontId="13" fillId="3" borderId="141" xfId="1" applyNumberFormat="1" applyFont="1" applyFill="1" applyBorder="1" applyAlignment="1" applyProtection="1">
      <alignment horizontal="left" vertical="center"/>
    </xf>
    <xf numFmtId="7" fontId="13" fillId="3" borderId="147" xfId="1" applyNumberFormat="1" applyFont="1" applyFill="1" applyBorder="1" applyAlignment="1" applyProtection="1">
      <alignment horizontal="left" vertical="center"/>
    </xf>
    <xf numFmtId="7" fontId="13" fillId="3" borderId="148" xfId="1" applyNumberFormat="1" applyFont="1" applyFill="1" applyBorder="1" applyAlignment="1" applyProtection="1">
      <alignment horizontal="left" vertical="center"/>
    </xf>
    <xf numFmtId="7" fontId="13" fillId="3" borderId="30" xfId="1" applyNumberFormat="1" applyFont="1" applyFill="1" applyBorder="1" applyAlignment="1" applyProtection="1">
      <alignment horizontal="left" vertical="center"/>
    </xf>
    <xf numFmtId="7" fontId="13" fillId="3" borderId="34" xfId="1" applyNumberFormat="1" applyFont="1" applyFill="1" applyBorder="1" applyAlignment="1" applyProtection="1">
      <alignment horizontal="left" vertical="center"/>
    </xf>
    <xf numFmtId="165" fontId="7" fillId="5" borderId="166" xfId="0" applyFont="1" applyFill="1" applyBorder="1" applyAlignment="1">
      <alignment horizontal="center" vertical="center"/>
    </xf>
    <xf numFmtId="165" fontId="7" fillId="5" borderId="167" xfId="0" applyFont="1" applyFill="1" applyBorder="1" applyAlignment="1">
      <alignment horizontal="center" vertical="center"/>
    </xf>
    <xf numFmtId="0" fontId="19" fillId="4" borderId="6" xfId="3" applyFont="1" applyFill="1" applyBorder="1" applyAlignment="1">
      <alignment horizontal="center" vertical="center"/>
    </xf>
    <xf numFmtId="0" fontId="19" fillId="4" borderId="7" xfId="3" applyFont="1" applyFill="1" applyBorder="1" applyAlignment="1">
      <alignment horizontal="center" vertical="center"/>
    </xf>
    <xf numFmtId="0" fontId="19" fillId="4" borderId="8" xfId="3" applyFont="1" applyFill="1" applyBorder="1" applyAlignment="1">
      <alignment horizontal="center" vertical="center"/>
    </xf>
    <xf numFmtId="165" fontId="6" fillId="0" borderId="15" xfId="0" applyFont="1" applyBorder="1" applyAlignment="1">
      <alignment horizontal="center" vertical="center"/>
    </xf>
    <xf numFmtId="165" fontId="2" fillId="0" borderId="9" xfId="0" applyFont="1" applyBorder="1" applyAlignment="1">
      <alignment vertical="center"/>
    </xf>
    <xf numFmtId="165" fontId="2" fillId="0" borderId="0" xfId="0" applyFont="1" applyAlignment="1">
      <alignment vertical="center"/>
    </xf>
    <xf numFmtId="165" fontId="2" fillId="0" borderId="10" xfId="0" applyFont="1" applyBorder="1" applyAlignment="1">
      <alignment vertical="center"/>
    </xf>
    <xf numFmtId="165" fontId="6" fillId="0" borderId="9" xfId="0" applyFont="1" applyBorder="1" applyAlignment="1">
      <alignment vertical="center"/>
    </xf>
    <xf numFmtId="165" fontId="6" fillId="0" borderId="0" xfId="0" applyFont="1" applyAlignment="1">
      <alignment vertical="center"/>
    </xf>
    <xf numFmtId="165" fontId="6" fillId="0" borderId="10" xfId="0" applyFont="1" applyBorder="1" applyAlignment="1">
      <alignment vertical="center"/>
    </xf>
    <xf numFmtId="165" fontId="14" fillId="4" borderId="19" xfId="0" applyFont="1" applyFill="1" applyBorder="1" applyAlignment="1">
      <alignment horizontal="center" vertical="center"/>
    </xf>
    <xf numFmtId="165" fontId="14" fillId="4" borderId="18" xfId="0" applyFont="1" applyFill="1" applyBorder="1" applyAlignment="1">
      <alignment horizontal="center" vertical="center"/>
    </xf>
    <xf numFmtId="165" fontId="14" fillId="4" borderId="20" xfId="0" applyFont="1" applyFill="1" applyBorder="1" applyAlignment="1">
      <alignment horizontal="center" vertical="center"/>
    </xf>
    <xf numFmtId="165" fontId="13" fillId="0" borderId="15" xfId="0" applyFont="1" applyBorder="1" applyAlignment="1">
      <alignment horizontal="left" vertical="center"/>
    </xf>
    <xf numFmtId="7" fontId="13" fillId="3" borderId="223" xfId="1" applyNumberFormat="1" applyFont="1" applyFill="1" applyBorder="1" applyAlignment="1" applyProtection="1">
      <alignment horizontal="left" vertical="center"/>
    </xf>
    <xf numFmtId="7" fontId="13" fillId="3" borderId="224" xfId="1" applyNumberFormat="1" applyFont="1" applyFill="1" applyBorder="1" applyAlignment="1" applyProtection="1">
      <alignment horizontal="left" vertical="center"/>
    </xf>
    <xf numFmtId="166" fontId="13" fillId="0" borderId="0" xfId="0" applyNumberFormat="1" applyFont="1" applyAlignment="1">
      <alignment horizontal="right" vertical="center"/>
    </xf>
    <xf numFmtId="165" fontId="13" fillId="0" borderId="0" xfId="0" applyFont="1" applyAlignment="1">
      <alignment horizontal="right" vertical="center"/>
    </xf>
    <xf numFmtId="168" fontId="14" fillId="0" borderId="75" xfId="0" applyNumberFormat="1" applyFont="1" applyBorder="1" applyAlignment="1">
      <alignment horizontal="center" vertical="center"/>
    </xf>
    <xf numFmtId="168" fontId="14" fillId="0" borderId="121" xfId="0" applyNumberFormat="1" applyFont="1" applyBorder="1" applyAlignment="1">
      <alignment horizontal="center" vertical="center"/>
    </xf>
    <xf numFmtId="165" fontId="14" fillId="0" borderId="121" xfId="0" applyFont="1" applyBorder="1" applyAlignment="1">
      <alignment horizontal="center" vertical="center"/>
    </xf>
    <xf numFmtId="165" fontId="7" fillId="5" borderId="25" xfId="0" applyFont="1" applyFill="1" applyBorder="1" applyAlignment="1">
      <alignment horizontal="center" vertical="center"/>
    </xf>
    <xf numFmtId="165" fontId="7" fillId="5" borderId="31" xfId="0" applyFont="1" applyFill="1" applyBorder="1" applyAlignment="1">
      <alignment horizontal="center" vertical="center"/>
    </xf>
    <xf numFmtId="165" fontId="14" fillId="4" borderId="55" xfId="0" applyFont="1" applyFill="1" applyBorder="1" applyAlignment="1">
      <alignment horizontal="center" vertical="center"/>
    </xf>
    <xf numFmtId="165" fontId="14" fillId="4" borderId="23" xfId="0" applyFont="1" applyFill="1" applyBorder="1" applyAlignment="1">
      <alignment horizontal="center" vertical="center"/>
    </xf>
    <xf numFmtId="165" fontId="14" fillId="4" borderId="56" xfId="0" applyFont="1" applyFill="1" applyBorder="1" applyAlignment="1">
      <alignment horizontal="center" vertical="center"/>
    </xf>
    <xf numFmtId="7" fontId="2" fillId="3" borderId="140" xfId="1" applyNumberFormat="1" applyFont="1" applyFill="1" applyBorder="1" applyAlignment="1" applyProtection="1">
      <alignment horizontal="center" vertical="center"/>
    </xf>
    <xf numFmtId="7" fontId="2" fillId="3" borderId="141" xfId="1" applyNumberFormat="1" applyFont="1" applyFill="1" applyBorder="1" applyAlignment="1" applyProtection="1">
      <alignment horizontal="center" vertical="center"/>
    </xf>
    <xf numFmtId="7" fontId="2" fillId="3" borderId="147" xfId="1" applyNumberFormat="1" applyFont="1" applyFill="1" applyBorder="1" applyAlignment="1" applyProtection="1">
      <alignment horizontal="center" vertical="center"/>
    </xf>
    <xf numFmtId="7" fontId="2" fillId="3" borderId="148" xfId="1" applyNumberFormat="1" applyFont="1" applyFill="1" applyBorder="1" applyAlignment="1" applyProtection="1">
      <alignment horizontal="center" vertical="center"/>
    </xf>
    <xf numFmtId="165" fontId="7" fillId="4" borderId="19" xfId="0" applyFont="1" applyFill="1" applyBorder="1" applyAlignment="1">
      <alignment horizontal="center" vertical="center" wrapText="1"/>
    </xf>
    <xf numFmtId="165" fontId="7" fillId="4" borderId="18" xfId="0" applyFont="1" applyFill="1" applyBorder="1" applyAlignment="1">
      <alignment horizontal="center" vertical="center" wrapText="1"/>
    </xf>
    <xf numFmtId="165" fontId="7" fillId="4" borderId="20" xfId="0" applyFont="1" applyFill="1" applyBorder="1" applyAlignment="1">
      <alignment horizontal="center" vertical="center" wrapText="1"/>
    </xf>
    <xf numFmtId="165" fontId="18" fillId="3" borderId="9" xfId="0" applyFont="1" applyFill="1" applyBorder="1" applyAlignment="1">
      <alignment horizontal="center" vertical="center"/>
    </xf>
    <xf numFmtId="165" fontId="18" fillId="3" borderId="0" xfId="0" applyFont="1" applyFill="1" applyAlignment="1">
      <alignment horizontal="center" vertical="center"/>
    </xf>
    <xf numFmtId="165" fontId="18" fillId="3" borderId="10" xfId="0" applyFont="1" applyFill="1" applyBorder="1" applyAlignment="1">
      <alignment horizontal="center" vertical="center"/>
    </xf>
    <xf numFmtId="7" fontId="2" fillId="3" borderId="30" xfId="1" applyNumberFormat="1" applyFont="1" applyFill="1" applyBorder="1" applyAlignment="1" applyProtection="1">
      <alignment horizontal="center" vertical="center"/>
    </xf>
    <xf numFmtId="7" fontId="2" fillId="3" borderId="34" xfId="1" applyNumberFormat="1" applyFont="1" applyFill="1" applyBorder="1" applyAlignment="1" applyProtection="1">
      <alignment horizontal="center" vertical="center"/>
    </xf>
    <xf numFmtId="165" fontId="12" fillId="3" borderId="9" xfId="0" applyFont="1" applyFill="1" applyBorder="1" applyAlignment="1">
      <alignment vertical="center"/>
    </xf>
    <xf numFmtId="165" fontId="12" fillId="3" borderId="0" xfId="0" applyFont="1" applyFill="1" applyAlignment="1">
      <alignment vertical="center"/>
    </xf>
    <xf numFmtId="165" fontId="12" fillId="3" borderId="10" xfId="0" applyFont="1" applyFill="1" applyBorder="1" applyAlignment="1">
      <alignment vertical="center"/>
    </xf>
    <xf numFmtId="165" fontId="7" fillId="5" borderId="41" xfId="0" applyFont="1" applyFill="1" applyBorder="1" applyAlignment="1">
      <alignment horizontal="center" vertical="center"/>
    </xf>
    <xf numFmtId="165" fontId="7" fillId="5" borderId="13" xfId="0" applyFont="1" applyFill="1" applyBorder="1" applyAlignment="1">
      <alignment horizontal="center" vertical="center"/>
    </xf>
    <xf numFmtId="0" fontId="19" fillId="4" borderId="12" xfId="3" applyFont="1" applyFill="1" applyBorder="1" applyAlignment="1">
      <alignment horizontal="center" vertical="center"/>
    </xf>
    <xf numFmtId="0" fontId="19" fillId="4" borderId="13" xfId="3" applyFont="1" applyFill="1" applyBorder="1" applyAlignment="1">
      <alignment horizontal="center" vertical="center"/>
    </xf>
    <xf numFmtId="0" fontId="19" fillId="4" borderId="14" xfId="3" applyFont="1" applyFill="1" applyBorder="1" applyAlignment="1">
      <alignment horizontal="center" vertical="center"/>
    </xf>
    <xf numFmtId="165" fontId="20" fillId="0" borderId="57" xfId="0" applyFont="1" applyBorder="1" applyAlignment="1">
      <alignment horizontal="center" vertical="center"/>
    </xf>
    <xf numFmtId="165" fontId="20" fillId="0" borderId="58" xfId="0" applyFont="1" applyBorder="1" applyAlignment="1">
      <alignment horizontal="center" vertical="center"/>
    </xf>
    <xf numFmtId="165" fontId="20" fillId="0" borderId="59" xfId="0" applyFont="1" applyBorder="1" applyAlignment="1">
      <alignment horizontal="center" vertical="center"/>
    </xf>
    <xf numFmtId="165" fontId="6" fillId="0" borderId="98" xfId="0" applyFont="1" applyBorder="1" applyAlignment="1">
      <alignment horizontal="center" vertical="center"/>
    </xf>
    <xf numFmtId="0" fontId="13" fillId="3" borderId="242" xfId="3" applyFont="1" applyFill="1" applyBorder="1" applyAlignment="1">
      <alignment horizontal="left" vertical="center"/>
    </xf>
    <xf numFmtId="0" fontId="13" fillId="3" borderId="75" xfId="3" applyFont="1" applyFill="1" applyBorder="1" applyAlignment="1">
      <alignment horizontal="left" vertical="center"/>
    </xf>
    <xf numFmtId="0" fontId="13" fillId="3" borderId="243" xfId="3" applyFont="1" applyFill="1" applyBorder="1" applyAlignment="1">
      <alignment horizontal="left" vertical="center"/>
    </xf>
    <xf numFmtId="165" fontId="22" fillId="0" borderId="50" xfId="0" applyFont="1" applyBorder="1" applyAlignment="1">
      <alignment horizontal="center" vertical="center"/>
    </xf>
    <xf numFmtId="165" fontId="22" fillId="0" borderId="42" xfId="0" applyFont="1" applyBorder="1" applyAlignment="1">
      <alignment horizontal="center" vertical="center"/>
    </xf>
    <xf numFmtId="0" fontId="13" fillId="0" borderId="232" xfId="3" applyFont="1" applyBorder="1" applyAlignment="1">
      <alignment vertical="center"/>
    </xf>
    <xf numFmtId="0" fontId="13" fillId="0" borderId="233" xfId="3" applyFont="1" applyBorder="1" applyAlignment="1">
      <alignment vertical="center"/>
    </xf>
    <xf numFmtId="0" fontId="13" fillId="0" borderId="234" xfId="3" applyFont="1" applyBorder="1" applyAlignment="1">
      <alignment vertical="center"/>
    </xf>
    <xf numFmtId="0" fontId="13" fillId="3" borderId="232" xfId="3" applyFont="1" applyFill="1" applyBorder="1" applyAlignment="1">
      <alignment vertical="center"/>
    </xf>
    <xf numFmtId="0" fontId="13" fillId="3" borderId="233" xfId="3" applyFont="1" applyFill="1" applyBorder="1" applyAlignment="1">
      <alignment vertical="center"/>
    </xf>
    <xf numFmtId="0" fontId="13" fillId="3" borderId="234" xfId="3" applyFont="1" applyFill="1" applyBorder="1" applyAlignment="1">
      <alignment vertical="center"/>
    </xf>
    <xf numFmtId="0" fontId="8" fillId="0" borderId="232" xfId="3" applyFont="1" applyBorder="1" applyAlignment="1">
      <alignment horizontal="center" vertical="center"/>
    </xf>
    <xf numFmtId="0" fontId="8" fillId="0" borderId="233" xfId="3" applyFont="1" applyBorder="1" applyAlignment="1">
      <alignment horizontal="center" vertical="center"/>
    </xf>
    <xf numFmtId="0" fontId="8" fillId="0" borderId="234" xfId="3" applyFont="1" applyBorder="1" applyAlignment="1">
      <alignment horizontal="center" vertical="center"/>
    </xf>
    <xf numFmtId="165" fontId="13" fillId="0" borderId="50" xfId="0" applyFont="1" applyBorder="1" applyAlignment="1">
      <alignment horizontal="right" vertical="center"/>
    </xf>
    <xf numFmtId="165" fontId="2" fillId="0" borderId="50" xfId="0" applyFont="1" applyBorder="1" applyAlignment="1">
      <alignment vertical="center"/>
    </xf>
    <xf numFmtId="165" fontId="2" fillId="0" borderId="42" xfId="0" applyFont="1" applyBorder="1" applyAlignment="1">
      <alignment vertical="center"/>
    </xf>
    <xf numFmtId="165" fontId="6" fillId="0" borderId="50" xfId="0" applyFont="1" applyBorder="1" applyAlignment="1">
      <alignment vertical="center"/>
    </xf>
    <xf numFmtId="165" fontId="6" fillId="0" borderId="42" xfId="0" applyFont="1" applyBorder="1" applyAlignment="1">
      <alignment vertical="center"/>
    </xf>
    <xf numFmtId="165" fontId="18" fillId="0" borderId="50" xfId="0" applyFont="1" applyBorder="1" applyAlignment="1">
      <alignment horizontal="center" vertical="center"/>
    </xf>
    <xf numFmtId="165" fontId="18" fillId="0" borderId="42" xfId="0" applyFont="1" applyBorder="1" applyAlignment="1">
      <alignment horizontal="center" vertical="center"/>
    </xf>
    <xf numFmtId="165" fontId="7" fillId="0" borderId="182" xfId="0" applyFont="1" applyBorder="1" applyAlignment="1">
      <alignment horizontal="center" vertical="center"/>
    </xf>
    <xf numFmtId="165" fontId="7" fillId="0" borderId="184" xfId="0" applyFont="1" applyBorder="1" applyAlignment="1">
      <alignment horizontal="center" vertical="center"/>
    </xf>
    <xf numFmtId="165" fontId="2" fillId="0" borderId="57" xfId="0" applyFont="1" applyBorder="1" applyAlignment="1">
      <alignment vertical="center"/>
    </xf>
    <xf numFmtId="165" fontId="2" fillId="0" borderId="58" xfId="0" applyFont="1" applyBorder="1" applyAlignment="1">
      <alignment vertical="center"/>
    </xf>
    <xf numFmtId="165" fontId="2" fillId="0" borderId="59" xfId="0" applyFont="1" applyBorder="1" applyAlignment="1">
      <alignment vertical="center"/>
    </xf>
    <xf numFmtId="0" fontId="8" fillId="3" borderId="232" xfId="3" applyFont="1" applyFill="1" applyBorder="1" applyAlignment="1">
      <alignment vertical="center"/>
    </xf>
    <xf numFmtId="0" fontId="8" fillId="3" borderId="233" xfId="3" applyFont="1" applyFill="1" applyBorder="1" applyAlignment="1">
      <alignment vertical="center"/>
    </xf>
    <xf numFmtId="0" fontId="8" fillId="3" borderId="234" xfId="3" applyFont="1" applyFill="1" applyBorder="1" applyAlignment="1">
      <alignment vertical="center"/>
    </xf>
    <xf numFmtId="0" fontId="8" fillId="3" borderId="232" xfId="3" applyFont="1" applyFill="1" applyBorder="1" applyAlignment="1">
      <alignment horizontal="center" vertical="center"/>
    </xf>
    <xf numFmtId="0" fontId="8" fillId="3" borderId="233" xfId="3" applyFont="1" applyFill="1" applyBorder="1" applyAlignment="1">
      <alignment horizontal="center" vertical="center"/>
    </xf>
    <xf numFmtId="0" fontId="8" fillId="3" borderId="234" xfId="3" applyFont="1" applyFill="1" applyBorder="1" applyAlignment="1">
      <alignment horizontal="center" vertical="center"/>
    </xf>
    <xf numFmtId="0" fontId="13" fillId="3" borderId="239" xfId="3" applyFont="1" applyFill="1" applyBorder="1" applyAlignment="1">
      <alignment horizontal="left" vertical="center"/>
    </xf>
    <xf numFmtId="0" fontId="13" fillId="3" borderId="240" xfId="3" applyFont="1" applyFill="1" applyBorder="1" applyAlignment="1">
      <alignment horizontal="left" vertical="center"/>
    </xf>
    <xf numFmtId="0" fontId="13" fillId="3" borderId="241" xfId="3" applyFont="1" applyFill="1" applyBorder="1" applyAlignment="1">
      <alignment horizontal="left" vertical="center"/>
    </xf>
    <xf numFmtId="166" fontId="14" fillId="0" borderId="181" xfId="0" applyNumberFormat="1" applyFont="1" applyBorder="1" applyAlignment="1">
      <alignment horizontal="center" vertical="center"/>
    </xf>
    <xf numFmtId="0" fontId="7" fillId="4" borderId="182" xfId="3" applyFont="1" applyFill="1" applyBorder="1" applyAlignment="1">
      <alignment horizontal="center" vertical="center"/>
    </xf>
    <xf numFmtId="0" fontId="7" fillId="4" borderId="183" xfId="3" applyFont="1" applyFill="1" applyBorder="1" applyAlignment="1">
      <alignment horizontal="center" vertical="center"/>
    </xf>
    <xf numFmtId="0" fontId="7" fillId="4" borderId="184" xfId="3" applyFont="1" applyFill="1" applyBorder="1" applyAlignment="1">
      <alignment horizontal="center" vertical="center"/>
    </xf>
    <xf numFmtId="0" fontId="7" fillId="0" borderId="182" xfId="3" applyFont="1" applyBorder="1" applyAlignment="1">
      <alignment horizontal="center" vertical="center"/>
    </xf>
    <xf numFmtId="0" fontId="7" fillId="0" borderId="183" xfId="3" applyFont="1" applyBorder="1" applyAlignment="1">
      <alignment horizontal="center" vertical="center"/>
    </xf>
    <xf numFmtId="0" fontId="7" fillId="0" borderId="184" xfId="3" applyFont="1" applyBorder="1" applyAlignment="1">
      <alignment horizontal="center" vertical="center"/>
    </xf>
    <xf numFmtId="0" fontId="8" fillId="0" borderId="229" xfId="3" applyFont="1" applyBorder="1" applyAlignment="1">
      <alignment horizontal="center" vertical="center"/>
    </xf>
    <xf numFmtId="0" fontId="8" fillId="0" borderId="230" xfId="3" applyFont="1" applyBorder="1" applyAlignment="1">
      <alignment horizontal="center" vertical="center"/>
    </xf>
    <xf numFmtId="0" fontId="8" fillId="0" borderId="231" xfId="3" applyFont="1" applyBorder="1" applyAlignment="1">
      <alignment horizontal="center" vertical="center"/>
    </xf>
    <xf numFmtId="165" fontId="2" fillId="0" borderId="50" xfId="0" applyFont="1" applyBorder="1" applyAlignment="1">
      <alignment horizontal="right" vertical="center"/>
    </xf>
    <xf numFmtId="165" fontId="2" fillId="0" borderId="0" xfId="0" applyFont="1" applyAlignment="1">
      <alignment horizontal="right" vertical="center"/>
    </xf>
    <xf numFmtId="166" fontId="14" fillId="0" borderId="121" xfId="0" applyNumberFormat="1" applyFont="1" applyBorder="1" applyAlignment="1">
      <alignment horizontal="center" vertical="center"/>
    </xf>
    <xf numFmtId="167" fontId="11" fillId="3" borderId="244" xfId="4" applyNumberFormat="1" applyFont="1" applyFill="1" applyBorder="1" applyAlignment="1" applyProtection="1">
      <alignment horizontal="center" vertical="center"/>
    </xf>
    <xf numFmtId="167" fontId="11" fillId="3" borderId="154" xfId="4" applyNumberFormat="1" applyFont="1" applyFill="1" applyBorder="1" applyAlignment="1" applyProtection="1">
      <alignment horizontal="center" vertical="center"/>
    </xf>
    <xf numFmtId="167" fontId="13" fillId="4" borderId="245" xfId="4" applyNumberFormat="1" applyFont="1" applyFill="1" applyBorder="1" applyAlignment="1" applyProtection="1">
      <alignment horizontal="center" vertical="center"/>
    </xf>
    <xf numFmtId="167" fontId="13" fillId="4" borderId="174" xfId="4" applyNumberFormat="1" applyFont="1" applyFill="1" applyBorder="1" applyAlignment="1" applyProtection="1">
      <alignment horizontal="center" vertical="center"/>
    </xf>
    <xf numFmtId="167" fontId="13" fillId="4" borderId="246" xfId="4" applyNumberFormat="1" applyFont="1" applyFill="1" applyBorder="1" applyAlignment="1" applyProtection="1">
      <alignment horizontal="center" vertical="center"/>
    </xf>
    <xf numFmtId="167" fontId="13" fillId="4" borderId="247" xfId="4" applyNumberFormat="1" applyFont="1" applyFill="1" applyBorder="1" applyAlignment="1" applyProtection="1">
      <alignment horizontal="center" vertical="center"/>
    </xf>
    <xf numFmtId="165" fontId="4" fillId="0" borderId="75" xfId="0" applyFont="1" applyBorder="1" applyAlignment="1">
      <alignment horizontal="left" vertical="center"/>
    </xf>
    <xf numFmtId="165" fontId="4" fillId="0" borderId="50" xfId="0" applyFont="1" applyBorder="1" applyAlignment="1">
      <alignment vertical="center"/>
    </xf>
    <xf numFmtId="165" fontId="4" fillId="0" borderId="42" xfId="0" applyFont="1" applyBorder="1" applyAlignment="1">
      <alignment vertical="center"/>
    </xf>
    <xf numFmtId="167" fontId="14" fillId="4" borderId="238" xfId="4" applyNumberFormat="1" applyFont="1" applyFill="1" applyBorder="1" applyAlignment="1" applyProtection="1">
      <alignment horizontal="center" vertical="center"/>
    </xf>
    <xf numFmtId="167" fontId="14" fillId="4" borderId="173" xfId="4" applyNumberFormat="1" applyFont="1" applyFill="1" applyBorder="1" applyAlignment="1" applyProtection="1">
      <alignment horizontal="center" vertical="center"/>
    </xf>
    <xf numFmtId="165" fontId="4" fillId="3" borderId="232" xfId="0" applyFont="1" applyFill="1" applyBorder="1" applyAlignment="1">
      <alignment vertical="center"/>
    </xf>
    <xf numFmtId="165" fontId="4" fillId="3" borderId="233" xfId="0" applyFont="1" applyFill="1" applyBorder="1" applyAlignment="1">
      <alignment vertical="center"/>
    </xf>
    <xf numFmtId="165" fontId="4" fillId="3" borderId="234" xfId="0" applyFont="1" applyFill="1" applyBorder="1" applyAlignment="1">
      <alignment vertical="center"/>
    </xf>
    <xf numFmtId="0" fontId="8" fillId="0" borderId="235" xfId="3" applyFont="1" applyBorder="1" applyAlignment="1">
      <alignment vertical="center"/>
    </xf>
    <xf numFmtId="0" fontId="8" fillId="0" borderId="236" xfId="3" applyFont="1" applyBorder="1" applyAlignment="1">
      <alignment vertical="center"/>
    </xf>
    <xf numFmtId="0" fontId="8" fillId="0" borderId="237" xfId="3" applyFont="1" applyBorder="1" applyAlignment="1">
      <alignment vertical="center"/>
    </xf>
    <xf numFmtId="165" fontId="7" fillId="4" borderId="182" xfId="0" applyFont="1" applyFill="1" applyBorder="1" applyAlignment="1">
      <alignment horizontal="center" vertical="center"/>
    </xf>
    <xf numFmtId="165" fontId="7" fillId="4" borderId="183" xfId="0" applyFont="1" applyFill="1" applyBorder="1" applyAlignment="1">
      <alignment horizontal="center" vertical="center"/>
    </xf>
    <xf numFmtId="165" fontId="7" fillId="4" borderId="184" xfId="0" applyFont="1" applyFill="1" applyBorder="1" applyAlignment="1">
      <alignment horizontal="center" vertical="center"/>
    </xf>
    <xf numFmtId="165" fontId="26" fillId="0" borderId="9" xfId="0" applyFont="1" applyBorder="1" applyAlignment="1">
      <alignment horizontal="center" vertical="center"/>
    </xf>
    <xf numFmtId="165" fontId="26" fillId="0" borderId="0" xfId="0" applyFont="1" applyAlignment="1">
      <alignment horizontal="center" vertical="center"/>
    </xf>
    <xf numFmtId="165" fontId="26" fillId="0" borderId="10" xfId="0" applyFont="1" applyBorder="1" applyAlignment="1">
      <alignment horizontal="center" vertical="center"/>
    </xf>
    <xf numFmtId="168" fontId="30" fillId="0" borderId="0" xfId="0" applyNumberFormat="1" applyFont="1" applyAlignment="1">
      <alignment horizontal="left" vertical="center"/>
    </xf>
    <xf numFmtId="168" fontId="30" fillId="0" borderId="10" xfId="0" applyNumberFormat="1" applyFont="1" applyBorder="1" applyAlignment="1">
      <alignment horizontal="left" vertical="center"/>
    </xf>
    <xf numFmtId="0" fontId="33" fillId="4" borderId="192" xfId="3" applyFont="1" applyFill="1" applyBorder="1" applyAlignment="1">
      <alignment horizontal="center" vertical="center"/>
    </xf>
    <xf numFmtId="165" fontId="25" fillId="0" borderId="192" xfId="0" applyFont="1" applyBorder="1" applyAlignment="1">
      <alignment horizontal="center" vertical="center"/>
    </xf>
    <xf numFmtId="167" fontId="13" fillId="4" borderId="268" xfId="1" applyNumberFormat="1" applyFont="1" applyFill="1" applyBorder="1" applyAlignment="1" applyProtection="1">
      <alignment horizontal="center" vertical="center"/>
    </xf>
    <xf numFmtId="167" fontId="13" fillId="4" borderId="269" xfId="1" applyNumberFormat="1" applyFont="1" applyFill="1" applyBorder="1" applyAlignment="1" applyProtection="1">
      <alignment horizontal="center" vertical="center"/>
    </xf>
    <xf numFmtId="167" fontId="13" fillId="4" borderId="270" xfId="1" applyNumberFormat="1" applyFont="1" applyFill="1" applyBorder="1" applyAlignment="1" applyProtection="1">
      <alignment horizontal="center" vertical="center"/>
    </xf>
    <xf numFmtId="0" fontId="14" fillId="3" borderId="271" xfId="0" applyNumberFormat="1" applyFont="1" applyFill="1" applyBorder="1" applyAlignment="1">
      <alignment horizontal="center" vertical="center"/>
    </xf>
    <xf numFmtId="7" fontId="13" fillId="3" borderId="272" xfId="1" applyNumberFormat="1" applyFont="1" applyFill="1" applyBorder="1" applyAlignment="1" applyProtection="1">
      <alignment horizontal="left" vertical="center"/>
    </xf>
    <xf numFmtId="7" fontId="13" fillId="3" borderId="272" xfId="1" applyNumberFormat="1" applyFont="1" applyFill="1" applyBorder="1" applyAlignment="1" applyProtection="1">
      <alignment horizontal="center" vertical="center"/>
    </xf>
    <xf numFmtId="167" fontId="14" fillId="3" borderId="272" xfId="1" applyNumberFormat="1" applyFont="1" applyFill="1" applyBorder="1" applyAlignment="1" applyProtection="1">
      <alignment horizontal="center" vertical="center"/>
    </xf>
    <xf numFmtId="167" fontId="13" fillId="3" borderId="272" xfId="1" applyNumberFormat="1" applyFont="1" applyFill="1" applyBorder="1" applyAlignment="1" applyProtection="1">
      <alignment horizontal="center" vertical="center"/>
    </xf>
    <xf numFmtId="167" fontId="13" fillId="3" borderId="273" xfId="1" applyNumberFormat="1" applyFont="1" applyFill="1" applyBorder="1" applyAlignment="1" applyProtection="1">
      <alignment horizontal="center" vertical="center"/>
    </xf>
    <xf numFmtId="167" fontId="13" fillId="4" borderId="274" xfId="1" applyNumberFormat="1" applyFont="1" applyFill="1" applyBorder="1" applyAlignment="1" applyProtection="1">
      <alignment horizontal="center" vertical="center"/>
    </xf>
    <xf numFmtId="167" fontId="13" fillId="4" borderId="275" xfId="1" applyNumberFormat="1" applyFont="1" applyFill="1" applyBorder="1" applyAlignment="1" applyProtection="1">
      <alignment horizontal="center" vertical="center"/>
    </xf>
    <xf numFmtId="167" fontId="14" fillId="4" borderId="276" xfId="1" applyNumberFormat="1" applyFont="1" applyFill="1" applyBorder="1" applyAlignment="1" applyProtection="1">
      <alignment horizontal="center" vertical="center"/>
    </xf>
    <xf numFmtId="167" fontId="13" fillId="4" borderId="277" xfId="1" applyNumberFormat="1" applyFont="1" applyFill="1" applyBorder="1" applyAlignment="1" applyProtection="1">
      <alignment horizontal="center" vertical="center"/>
    </xf>
    <xf numFmtId="167" fontId="14" fillId="4" borderId="278" xfId="1" applyNumberFormat="1" applyFont="1" applyFill="1" applyBorder="1" applyAlignment="1" applyProtection="1">
      <alignment horizontal="center" vertical="center"/>
    </xf>
    <xf numFmtId="0" fontId="14" fillId="3" borderId="279" xfId="0" applyNumberFormat="1" applyFont="1" applyFill="1" applyBorder="1" applyAlignment="1">
      <alignment horizontal="center" vertical="center"/>
    </xf>
    <xf numFmtId="7" fontId="13" fillId="3" borderId="280" xfId="1" applyNumberFormat="1" applyFont="1" applyFill="1" applyBorder="1" applyAlignment="1" applyProtection="1">
      <alignment horizontal="left" vertical="center"/>
    </xf>
    <xf numFmtId="7" fontId="13" fillId="3" borderId="281" xfId="1" applyNumberFormat="1" applyFont="1" applyFill="1" applyBorder="1" applyAlignment="1" applyProtection="1">
      <alignment horizontal="left" vertical="center"/>
    </xf>
    <xf numFmtId="7" fontId="13" fillId="3" borderId="282" xfId="1" applyNumberFormat="1" applyFont="1" applyFill="1" applyBorder="1" applyAlignment="1" applyProtection="1">
      <alignment horizontal="center" vertical="center"/>
    </xf>
    <xf numFmtId="167" fontId="14" fillId="4" borderId="283" xfId="1" applyNumberFormat="1" applyFont="1" applyFill="1" applyBorder="1" applyAlignment="1" applyProtection="1">
      <alignment horizontal="center" vertical="center"/>
    </xf>
    <xf numFmtId="167" fontId="13" fillId="4" borderId="284" xfId="1" applyNumberFormat="1" applyFont="1" applyFill="1" applyBorder="1" applyAlignment="1" applyProtection="1">
      <alignment horizontal="center" vertical="center"/>
    </xf>
    <xf numFmtId="167" fontId="13" fillId="4" borderId="285" xfId="1" applyNumberFormat="1" applyFont="1" applyFill="1" applyBorder="1" applyAlignment="1" applyProtection="1">
      <alignment horizontal="center" vertical="center"/>
    </xf>
    <xf numFmtId="0" fontId="14" fillId="3" borderId="55" xfId="0" applyNumberFormat="1" applyFont="1" applyFill="1" applyBorder="1" applyAlignment="1">
      <alignment horizontal="center" vertical="center"/>
    </xf>
    <xf numFmtId="7" fontId="13" fillId="3" borderId="23" xfId="1" applyNumberFormat="1" applyFont="1" applyFill="1" applyBorder="1" applyAlignment="1" applyProtection="1">
      <alignment horizontal="left" vertical="center"/>
    </xf>
    <xf numFmtId="7" fontId="13" fillId="3" borderId="23" xfId="1" applyNumberFormat="1" applyFont="1" applyFill="1" applyBorder="1" applyAlignment="1" applyProtection="1">
      <alignment horizontal="center" vertical="center"/>
    </xf>
    <xf numFmtId="167" fontId="14" fillId="3" borderId="23" xfId="1" applyNumberFormat="1" applyFont="1" applyFill="1" applyBorder="1" applyAlignment="1" applyProtection="1">
      <alignment horizontal="center" vertical="center"/>
    </xf>
    <xf numFmtId="167" fontId="13" fillId="3" borderId="23" xfId="1" applyNumberFormat="1" applyFont="1" applyFill="1" applyBorder="1" applyAlignment="1" applyProtection="1">
      <alignment horizontal="center" vertical="center"/>
    </xf>
    <xf numFmtId="167" fontId="13" fillId="3" borderId="56" xfId="1" applyNumberFormat="1" applyFont="1" applyFill="1" applyBorder="1" applyAlignment="1" applyProtection="1">
      <alignment horizontal="center" vertical="center"/>
    </xf>
    <xf numFmtId="7" fontId="2" fillId="3" borderId="280" xfId="1" applyNumberFormat="1" applyFont="1" applyFill="1" applyBorder="1" applyAlignment="1" applyProtection="1">
      <alignment horizontal="center" vertical="center"/>
    </xf>
    <xf numFmtId="7" fontId="2" fillId="3" borderId="281" xfId="1" applyNumberFormat="1" applyFont="1" applyFill="1" applyBorder="1" applyAlignment="1" applyProtection="1">
      <alignment horizontal="center" vertical="center"/>
    </xf>
    <xf numFmtId="1" fontId="14" fillId="3" borderId="286" xfId="0" applyNumberFormat="1" applyFont="1" applyFill="1" applyBorder="1" applyAlignment="1">
      <alignment horizontal="center"/>
    </xf>
    <xf numFmtId="7" fontId="2" fillId="3" borderId="287" xfId="1" applyNumberFormat="1" applyFont="1" applyFill="1" applyBorder="1" applyAlignment="1" applyProtection="1">
      <alignment horizontal="center" vertical="center"/>
    </xf>
    <xf numFmtId="7" fontId="2" fillId="3" borderId="288" xfId="1" applyNumberFormat="1" applyFont="1" applyFill="1" applyBorder="1" applyAlignment="1" applyProtection="1">
      <alignment horizontal="center" vertical="center"/>
    </xf>
    <xf numFmtId="7" fontId="13" fillId="3" borderId="289" xfId="1" applyNumberFormat="1" applyFont="1" applyFill="1" applyBorder="1" applyAlignment="1" applyProtection="1">
      <alignment horizontal="center" vertical="center"/>
    </xf>
    <xf numFmtId="167" fontId="14" fillId="4" borderId="290" xfId="1" applyNumberFormat="1" applyFont="1" applyFill="1" applyBorder="1" applyAlignment="1" applyProtection="1">
      <alignment horizontal="center" vertical="center"/>
    </xf>
    <xf numFmtId="167" fontId="13" fillId="4" borderId="291" xfId="1" applyNumberFormat="1" applyFont="1" applyFill="1" applyBorder="1" applyAlignment="1" applyProtection="1">
      <alignment horizontal="center" vertical="center"/>
    </xf>
    <xf numFmtId="167" fontId="13" fillId="4" borderId="292" xfId="1" applyNumberFormat="1" applyFont="1" applyFill="1" applyBorder="1" applyAlignment="1" applyProtection="1">
      <alignment horizontal="center" vertical="center"/>
    </xf>
    <xf numFmtId="7" fontId="2" fillId="3" borderId="23" xfId="1" applyNumberFormat="1" applyFont="1" applyFill="1" applyBorder="1" applyAlignment="1" applyProtection="1">
      <alignment horizontal="left" vertical="center"/>
    </xf>
    <xf numFmtId="1" fontId="14" fillId="3" borderId="293" xfId="0" applyNumberFormat="1" applyFont="1" applyFill="1" applyBorder="1" applyAlignment="1">
      <alignment horizontal="left" vertical="center"/>
    </xf>
    <xf numFmtId="167" fontId="13" fillId="4" borderId="294" xfId="1" applyNumberFormat="1" applyFont="1" applyFill="1" applyBorder="1" applyAlignment="1" applyProtection="1">
      <alignment horizontal="center" vertical="center"/>
    </xf>
  </cellXfs>
  <cellStyles count="9">
    <cellStyle name="Currency" xfId="1" builtinId="4"/>
    <cellStyle name="Currency 2" xfId="4" xr:uid="{00000000-0005-0000-0000-000001000000}"/>
    <cellStyle name="Currency 3" xfId="8" xr:uid="{00000000-0005-0000-0000-000002000000}"/>
    <cellStyle name="Normal" xfId="0" builtinId="0"/>
    <cellStyle name="Normal 2" xfId="3" xr:uid="{00000000-0005-0000-0000-000004000000}"/>
    <cellStyle name="Normal 3" xfId="6" xr:uid="{00000000-0005-0000-0000-000005000000}"/>
    <cellStyle name="Normal 4" xfId="7" xr:uid="{00000000-0005-0000-0000-000006000000}"/>
    <cellStyle name="Percent" xfId="2" builtinId="5"/>
    <cellStyle name="Percent 2"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C9BFD-8A36-4376-BA45-2E65E2D80A5D}">
  <sheetPr>
    <pageSetUpPr fitToPage="1"/>
  </sheetPr>
  <dimension ref="A1:K107"/>
  <sheetViews>
    <sheetView tabSelected="1" view="pageBreakPreview" zoomScaleNormal="100" zoomScaleSheetLayoutView="100" workbookViewId="0">
      <selection activeCell="B4" sqref="B4:C4"/>
    </sheetView>
  </sheetViews>
  <sheetFormatPr defaultColWidth="11.44140625" defaultRowHeight="15"/>
  <cols>
    <col min="1" max="1" width="18.77734375" style="1" customWidth="1"/>
    <col min="2" max="8" width="10.77734375" style="1" customWidth="1"/>
    <col min="9" max="9" width="11.44140625" style="1" customWidth="1"/>
    <col min="10" max="11" width="11.44140625" style="1"/>
  </cols>
  <sheetData>
    <row r="1" spans="1:9" s="3" customFormat="1" ht="15" customHeight="1" thickTop="1">
      <c r="A1" s="519"/>
      <c r="B1" s="520"/>
      <c r="C1" s="520"/>
      <c r="D1" s="520"/>
      <c r="E1" s="520"/>
      <c r="F1" s="520"/>
      <c r="G1" s="520"/>
      <c r="H1" s="521"/>
    </row>
    <row r="2" spans="1:9" s="3" customFormat="1" ht="20.100000000000001" customHeight="1">
      <c r="A2" s="522" t="s">
        <v>21</v>
      </c>
      <c r="B2" s="523"/>
      <c r="C2" s="523"/>
      <c r="D2" s="523"/>
      <c r="E2" s="523"/>
      <c r="F2" s="523"/>
      <c r="G2" s="523"/>
      <c r="H2" s="524"/>
    </row>
    <row r="3" spans="1:9" s="3" customFormat="1" ht="15" customHeight="1">
      <c r="A3" s="4"/>
      <c r="B3" s="5"/>
      <c r="C3" s="5"/>
      <c r="D3" s="5"/>
      <c r="E3" s="132"/>
      <c r="F3" s="5" t="s">
        <v>0</v>
      </c>
      <c r="G3" s="5" t="s">
        <v>0</v>
      </c>
      <c r="H3" s="6"/>
    </row>
    <row r="4" spans="1:9" s="3" customFormat="1" ht="15" customHeight="1">
      <c r="A4" s="161" t="s">
        <v>27</v>
      </c>
      <c r="B4" s="515" t="s">
        <v>175</v>
      </c>
      <c r="C4" s="515"/>
      <c r="D4" s="18"/>
      <c r="E4" s="18"/>
      <c r="F4" s="139" t="s">
        <v>28</v>
      </c>
      <c r="G4" s="156">
        <v>45748</v>
      </c>
      <c r="H4" s="137"/>
    </row>
    <row r="5" spans="1:9" s="3" customFormat="1" ht="15" customHeight="1">
      <c r="A5" s="161" t="s">
        <v>1</v>
      </c>
      <c r="B5" s="516" t="s">
        <v>84</v>
      </c>
      <c r="C5" s="516"/>
      <c r="D5" s="133"/>
      <c r="E5" s="19"/>
      <c r="F5" s="138" t="s">
        <v>2</v>
      </c>
      <c r="G5" s="156" t="s">
        <v>177</v>
      </c>
      <c r="H5" s="137"/>
    </row>
    <row r="6" spans="1:9" s="3" customFormat="1" ht="15" customHeight="1">
      <c r="A6" s="161"/>
      <c r="B6" s="19" t="s">
        <v>0</v>
      </c>
      <c r="C6" s="19"/>
      <c r="D6" s="19"/>
      <c r="E6" s="19"/>
      <c r="F6" s="5"/>
      <c r="G6" s="8"/>
      <c r="H6" s="9"/>
    </row>
    <row r="7" spans="1:9" s="3" customFormat="1" ht="15" customHeight="1">
      <c r="A7" s="161" t="s">
        <v>29</v>
      </c>
      <c r="B7" s="163" t="s">
        <v>176</v>
      </c>
      <c r="C7" s="18"/>
      <c r="D7" s="18"/>
      <c r="E7" s="18"/>
      <c r="F7" s="534" t="s">
        <v>3</v>
      </c>
      <c r="G7" s="534"/>
      <c r="H7" s="6"/>
    </row>
    <row r="8" spans="1:9" s="3" customFormat="1" ht="15" customHeight="1">
      <c r="A8" s="161" t="s">
        <v>4</v>
      </c>
      <c r="B8" s="160" t="s">
        <v>66</v>
      </c>
      <c r="C8" s="133"/>
      <c r="D8" s="133"/>
      <c r="E8" s="19"/>
      <c r="F8" s="535" t="s">
        <v>178</v>
      </c>
      <c r="G8" s="535"/>
      <c r="H8" s="9"/>
    </row>
    <row r="9" spans="1:9" s="3" customFormat="1" ht="15" customHeight="1" thickBot="1">
      <c r="A9" s="10"/>
      <c r="B9" s="8"/>
      <c r="C9" s="8"/>
      <c r="D9" s="8"/>
      <c r="E9" s="17"/>
      <c r="F9" s="5"/>
      <c r="G9" s="5"/>
      <c r="H9" s="6"/>
    </row>
    <row r="10" spans="1:9" s="3" customFormat="1" ht="20.100000000000001" customHeight="1" thickTop="1" thickBot="1">
      <c r="A10" s="134" t="s">
        <v>14</v>
      </c>
      <c r="B10" s="83" t="s">
        <v>0</v>
      </c>
      <c r="C10" s="83"/>
      <c r="D10" s="83"/>
      <c r="E10" s="84" t="s">
        <v>0</v>
      </c>
      <c r="F10" s="85" t="s">
        <v>122</v>
      </c>
      <c r="G10" s="86" t="s">
        <v>17</v>
      </c>
      <c r="H10" s="87" t="s">
        <v>5</v>
      </c>
    </row>
    <row r="11" spans="1:9" s="3" customFormat="1" ht="15" customHeight="1" thickTop="1">
      <c r="A11" s="88" t="s">
        <v>6</v>
      </c>
      <c r="B11" s="129" t="s">
        <v>7</v>
      </c>
      <c r="C11" s="130" t="s">
        <v>77</v>
      </c>
      <c r="D11" s="130" t="s">
        <v>7</v>
      </c>
      <c r="E11" s="131" t="s">
        <v>120</v>
      </c>
      <c r="F11" s="89"/>
      <c r="G11" s="90"/>
      <c r="H11" s="91"/>
    </row>
    <row r="12" spans="1:9" s="3" customFormat="1" ht="15" customHeight="1">
      <c r="A12" s="21" t="s">
        <v>0</v>
      </c>
      <c r="B12" s="92" t="s">
        <v>8</v>
      </c>
      <c r="C12" s="20" t="s">
        <v>8</v>
      </c>
      <c r="D12" s="20" t="s">
        <v>9</v>
      </c>
      <c r="E12" s="47" t="s">
        <v>121</v>
      </c>
      <c r="F12" s="93"/>
      <c r="G12" s="27"/>
      <c r="H12" s="73"/>
    </row>
    <row r="13" spans="1:9" s="3" customFormat="1" ht="15" customHeight="1">
      <c r="A13" s="22" t="s">
        <v>10</v>
      </c>
      <c r="B13" s="148" t="s">
        <v>11</v>
      </c>
      <c r="C13" s="149">
        <v>575</v>
      </c>
      <c r="D13" s="149" t="s">
        <v>12</v>
      </c>
      <c r="E13" s="150" t="s">
        <v>12</v>
      </c>
      <c r="F13" s="93"/>
      <c r="G13" s="28">
        <v>0.13</v>
      </c>
      <c r="H13" s="73"/>
    </row>
    <row r="14" spans="1:9" s="3" customFormat="1" ht="15" customHeight="1" thickBot="1">
      <c r="A14" s="94" t="s">
        <v>0</v>
      </c>
      <c r="B14" s="48" t="s">
        <v>13</v>
      </c>
      <c r="C14" s="49" t="s">
        <v>13</v>
      </c>
      <c r="D14" s="49" t="s">
        <v>13</v>
      </c>
      <c r="E14" s="50" t="s">
        <v>13</v>
      </c>
      <c r="F14" s="95"/>
      <c r="G14" s="96"/>
      <c r="H14" s="97"/>
    </row>
    <row r="15" spans="1:9" s="3" customFormat="1" ht="9.9499999999999993" customHeight="1" thickTop="1" thickBot="1">
      <c r="A15" s="4"/>
      <c r="B15" s="135"/>
      <c r="C15" s="135"/>
      <c r="D15" s="135"/>
      <c r="E15" s="135"/>
      <c r="F15" s="135"/>
      <c r="G15" s="135"/>
      <c r="H15" s="100"/>
    </row>
    <row r="16" spans="1:9" s="3" customFormat="1" ht="15" customHeight="1" thickTop="1">
      <c r="A16" s="218" t="s">
        <v>30</v>
      </c>
      <c r="B16" s="373">
        <v>0</v>
      </c>
      <c r="C16" s="374">
        <v>0</v>
      </c>
      <c r="D16" s="374">
        <v>0</v>
      </c>
      <c r="E16" s="300"/>
      <c r="F16" s="384">
        <f t="shared" ref="F16:F22" si="0">SUM(B16:E16)</f>
        <v>0</v>
      </c>
      <c r="G16" s="385">
        <f t="shared" ref="G16:G22" si="1">F16*G$13</f>
        <v>0</v>
      </c>
      <c r="H16" s="386">
        <f t="shared" ref="H16:H22" si="2">F16+G16</f>
        <v>0</v>
      </c>
      <c r="I16" s="36"/>
    </row>
    <row r="17" spans="1:11" s="3" customFormat="1" ht="15" customHeight="1">
      <c r="A17" s="301" t="s">
        <v>31</v>
      </c>
      <c r="B17" s="375">
        <v>0</v>
      </c>
      <c r="C17" s="376">
        <v>0</v>
      </c>
      <c r="D17" s="376">
        <v>0</v>
      </c>
      <c r="E17" s="376">
        <v>0</v>
      </c>
      <c r="F17" s="387">
        <f t="shared" si="0"/>
        <v>0</v>
      </c>
      <c r="G17" s="388">
        <f t="shared" si="1"/>
        <v>0</v>
      </c>
      <c r="H17" s="389">
        <f t="shared" si="2"/>
        <v>0</v>
      </c>
      <c r="I17" s="36"/>
    </row>
    <row r="18" spans="1:11" s="3" customFormat="1" ht="15" customHeight="1">
      <c r="A18" s="301" t="s">
        <v>32</v>
      </c>
      <c r="B18" s="375">
        <v>0</v>
      </c>
      <c r="C18" s="376">
        <v>0</v>
      </c>
      <c r="D18" s="376">
        <v>0</v>
      </c>
      <c r="E18" s="302"/>
      <c r="F18" s="387">
        <f t="shared" si="0"/>
        <v>0</v>
      </c>
      <c r="G18" s="388">
        <f t="shared" si="1"/>
        <v>0</v>
      </c>
      <c r="H18" s="389">
        <f t="shared" si="2"/>
        <v>0</v>
      </c>
      <c r="I18" s="36"/>
    </row>
    <row r="19" spans="1:11" s="3" customFormat="1" ht="15" customHeight="1">
      <c r="A19" s="301" t="s">
        <v>33</v>
      </c>
      <c r="B19" s="375">
        <v>0</v>
      </c>
      <c r="C19" s="376">
        <v>0</v>
      </c>
      <c r="D19" s="376">
        <v>0</v>
      </c>
      <c r="E19" s="302"/>
      <c r="F19" s="387">
        <f t="shared" si="0"/>
        <v>0</v>
      </c>
      <c r="G19" s="388">
        <f t="shared" si="1"/>
        <v>0</v>
      </c>
      <c r="H19" s="389">
        <f t="shared" si="2"/>
        <v>0</v>
      </c>
      <c r="I19" s="36"/>
    </row>
    <row r="20" spans="1:11" s="3" customFormat="1" ht="15" customHeight="1">
      <c r="A20" s="301" t="s">
        <v>34</v>
      </c>
      <c r="B20" s="375">
        <v>0</v>
      </c>
      <c r="C20" s="376">
        <v>0</v>
      </c>
      <c r="D20" s="376">
        <v>0</v>
      </c>
      <c r="E20" s="302"/>
      <c r="F20" s="387">
        <f t="shared" si="0"/>
        <v>0</v>
      </c>
      <c r="G20" s="388">
        <f t="shared" si="1"/>
        <v>0</v>
      </c>
      <c r="H20" s="389">
        <f t="shared" si="2"/>
        <v>0</v>
      </c>
      <c r="I20" s="36"/>
    </row>
    <row r="21" spans="1:11" s="3" customFormat="1" ht="15" customHeight="1">
      <c r="A21" s="301" t="s">
        <v>35</v>
      </c>
      <c r="B21" s="375">
        <v>0</v>
      </c>
      <c r="C21" s="376">
        <v>0</v>
      </c>
      <c r="D21" s="376">
        <v>0</v>
      </c>
      <c r="E21" s="302"/>
      <c r="F21" s="387">
        <f t="shared" si="0"/>
        <v>0</v>
      </c>
      <c r="G21" s="388">
        <f t="shared" si="1"/>
        <v>0</v>
      </c>
      <c r="H21" s="389">
        <f t="shared" si="2"/>
        <v>0</v>
      </c>
      <c r="I21" s="36"/>
    </row>
    <row r="22" spans="1:11" s="3" customFormat="1" ht="15" customHeight="1" thickBot="1">
      <c r="A22" s="303" t="s">
        <v>36</v>
      </c>
      <c r="B22" s="377">
        <v>0</v>
      </c>
      <c r="C22" s="377">
        <v>0</v>
      </c>
      <c r="D22" s="377">
        <v>0</v>
      </c>
      <c r="E22" s="99"/>
      <c r="F22" s="390">
        <f t="shared" si="0"/>
        <v>0</v>
      </c>
      <c r="G22" s="391">
        <f t="shared" si="1"/>
        <v>0</v>
      </c>
      <c r="H22" s="392">
        <f t="shared" si="2"/>
        <v>0</v>
      </c>
      <c r="I22" s="36"/>
    </row>
    <row r="23" spans="1:11" s="3" customFormat="1" ht="9.9499999999999993" customHeight="1" thickTop="1" thickBot="1">
      <c r="A23" s="224"/>
      <c r="B23" s="235"/>
      <c r="C23" s="235"/>
      <c r="D23" s="226"/>
      <c r="E23" s="226"/>
      <c r="F23" s="227"/>
      <c r="G23" s="228"/>
      <c r="H23" s="229"/>
      <c r="I23" s="36"/>
    </row>
    <row r="24" spans="1:11" s="33" customFormat="1" ht="15" customHeight="1" thickTop="1">
      <c r="A24" s="157" t="s">
        <v>181</v>
      </c>
      <c r="B24" s="378">
        <v>0</v>
      </c>
      <c r="C24" s="378">
        <v>0</v>
      </c>
      <c r="D24" s="694">
        <v>0</v>
      </c>
      <c r="E24" s="695">
        <v>0</v>
      </c>
      <c r="F24" s="696">
        <f t="shared" ref="F24:F25" si="3">SUM(B24:E24)</f>
        <v>0</v>
      </c>
      <c r="G24" s="394">
        <f t="shared" ref="G24:G25" si="4">F24*G$13</f>
        <v>0</v>
      </c>
      <c r="H24" s="395">
        <f t="shared" ref="H24:H25" si="5">F24+G24</f>
        <v>0</v>
      </c>
      <c r="I24" s="36"/>
      <c r="J24" s="36"/>
      <c r="K24" s="36"/>
    </row>
    <row r="25" spans="1:11" s="2" customFormat="1" ht="15" customHeight="1" thickBot="1">
      <c r="A25" s="197" t="s">
        <v>182</v>
      </c>
      <c r="B25" s="685">
        <v>0</v>
      </c>
      <c r="C25" s="685">
        <v>0</v>
      </c>
      <c r="D25" s="697">
        <v>0</v>
      </c>
      <c r="E25" s="697">
        <v>0</v>
      </c>
      <c r="F25" s="698">
        <f t="shared" si="3"/>
        <v>0</v>
      </c>
      <c r="G25" s="686">
        <f t="shared" si="4"/>
        <v>0</v>
      </c>
      <c r="H25" s="687">
        <f t="shared" si="5"/>
        <v>0</v>
      </c>
      <c r="I25" s="36"/>
      <c r="J25" s="3"/>
      <c r="K25" s="3"/>
    </row>
    <row r="26" spans="1:11" s="3" customFormat="1" ht="9.9499999999999993" customHeight="1" thickTop="1" thickBot="1">
      <c r="A26" s="688"/>
      <c r="B26" s="689"/>
      <c r="C26" s="689"/>
      <c r="D26" s="690"/>
      <c r="E26" s="690"/>
      <c r="F26" s="691"/>
      <c r="G26" s="692"/>
      <c r="H26" s="693"/>
      <c r="I26" s="36"/>
    </row>
    <row r="27" spans="1:11" s="33" customFormat="1" ht="15" customHeight="1" thickTop="1">
      <c r="A27" s="157" t="s">
        <v>39</v>
      </c>
      <c r="B27" s="378">
        <v>0</v>
      </c>
      <c r="C27" s="378">
        <v>0</v>
      </c>
      <c r="D27" s="378">
        <v>0</v>
      </c>
      <c r="E27" s="304"/>
      <c r="F27" s="393">
        <f t="shared" ref="F27:F34" si="6">SUM(B27:E27)</f>
        <v>0</v>
      </c>
      <c r="G27" s="394">
        <f t="shared" ref="G27:G34" si="7">F27*G$13</f>
        <v>0</v>
      </c>
      <c r="H27" s="395">
        <f t="shared" ref="H27:H34" si="8">F27+G27</f>
        <v>0</v>
      </c>
      <c r="I27" s="36"/>
      <c r="J27" s="36"/>
      <c r="K27" s="36"/>
    </row>
    <row r="28" spans="1:11" s="2" customFormat="1" ht="15" customHeight="1">
      <c r="A28" s="158" t="s">
        <v>40</v>
      </c>
      <c r="B28" s="379">
        <v>0</v>
      </c>
      <c r="C28" s="379">
        <v>0</v>
      </c>
      <c r="D28" s="379">
        <v>0</v>
      </c>
      <c r="E28" s="379">
        <v>0</v>
      </c>
      <c r="F28" s="396">
        <f t="shared" si="6"/>
        <v>0</v>
      </c>
      <c r="G28" s="397">
        <f t="shared" si="7"/>
        <v>0</v>
      </c>
      <c r="H28" s="398">
        <f t="shared" si="8"/>
        <v>0</v>
      </c>
      <c r="I28" s="36"/>
      <c r="J28" s="3"/>
      <c r="K28" s="3"/>
    </row>
    <row r="29" spans="1:11" s="2" customFormat="1" ht="15" customHeight="1">
      <c r="A29" s="158" t="s">
        <v>41</v>
      </c>
      <c r="B29" s="379">
        <v>0</v>
      </c>
      <c r="C29" s="379">
        <v>0</v>
      </c>
      <c r="D29" s="379">
        <v>0</v>
      </c>
      <c r="E29" s="159"/>
      <c r="F29" s="396">
        <f t="shared" si="6"/>
        <v>0</v>
      </c>
      <c r="G29" s="397">
        <f t="shared" si="7"/>
        <v>0</v>
      </c>
      <c r="H29" s="398">
        <f t="shared" si="8"/>
        <v>0</v>
      </c>
      <c r="I29" s="36"/>
      <c r="J29" s="3"/>
      <c r="K29" s="3"/>
    </row>
    <row r="30" spans="1:11" s="2" customFormat="1" ht="15" customHeight="1">
      <c r="A30" s="158" t="s">
        <v>42</v>
      </c>
      <c r="B30" s="379">
        <v>0</v>
      </c>
      <c r="C30" s="379">
        <v>0</v>
      </c>
      <c r="D30" s="379">
        <v>0</v>
      </c>
      <c r="E30" s="159"/>
      <c r="F30" s="396">
        <f t="shared" si="6"/>
        <v>0</v>
      </c>
      <c r="G30" s="397">
        <f t="shared" si="7"/>
        <v>0</v>
      </c>
      <c r="H30" s="398">
        <f t="shared" si="8"/>
        <v>0</v>
      </c>
      <c r="I30" s="36"/>
      <c r="J30" s="3"/>
      <c r="K30" s="3"/>
    </row>
    <row r="31" spans="1:11" s="2" customFormat="1" ht="15" customHeight="1">
      <c r="A31" s="305" t="s">
        <v>54</v>
      </c>
      <c r="B31" s="379">
        <v>0</v>
      </c>
      <c r="C31" s="379">
        <v>0</v>
      </c>
      <c r="D31" s="379">
        <v>0</v>
      </c>
      <c r="E31" s="159"/>
      <c r="F31" s="396">
        <f t="shared" si="6"/>
        <v>0</v>
      </c>
      <c r="G31" s="397">
        <f t="shared" si="7"/>
        <v>0</v>
      </c>
      <c r="H31" s="398">
        <f t="shared" si="8"/>
        <v>0</v>
      </c>
      <c r="I31" s="36"/>
      <c r="J31" s="3"/>
      <c r="K31" s="3"/>
    </row>
    <row r="32" spans="1:11" s="2" customFormat="1" ht="15" customHeight="1">
      <c r="A32" s="197" t="s">
        <v>55</v>
      </c>
      <c r="B32" s="380">
        <v>0</v>
      </c>
      <c r="C32" s="380">
        <v>0</v>
      </c>
      <c r="D32" s="380">
        <v>0</v>
      </c>
      <c r="E32" s="198"/>
      <c r="F32" s="399">
        <f t="shared" si="6"/>
        <v>0</v>
      </c>
      <c r="G32" s="400">
        <f t="shared" si="7"/>
        <v>0</v>
      </c>
      <c r="H32" s="401">
        <f t="shared" si="8"/>
        <v>0</v>
      </c>
      <c r="I32" s="36"/>
      <c r="J32" s="3"/>
      <c r="K32" s="3"/>
    </row>
    <row r="33" spans="1:11" s="2" customFormat="1" ht="15" customHeight="1">
      <c r="A33" s="306" t="s">
        <v>139</v>
      </c>
      <c r="B33" s="381">
        <v>0</v>
      </c>
      <c r="C33" s="381">
        <v>0</v>
      </c>
      <c r="D33" s="381">
        <v>0</v>
      </c>
      <c r="E33" s="200"/>
      <c r="F33" s="402">
        <f t="shared" ref="F33" si="9">SUM(B33:E33)</f>
        <v>0</v>
      </c>
      <c r="G33" s="403">
        <f t="shared" ref="G33" si="10">F33*G$13</f>
        <v>0</v>
      </c>
      <c r="H33" s="404">
        <f t="shared" ref="H33" si="11">F33+G33</f>
        <v>0</v>
      </c>
      <c r="I33" s="36"/>
      <c r="J33" s="3"/>
      <c r="K33" s="3"/>
    </row>
    <row r="34" spans="1:11" s="2" customFormat="1" ht="15" customHeight="1" thickBot="1">
      <c r="A34" s="307" t="s">
        <v>140</v>
      </c>
      <c r="B34" s="382">
        <v>0</v>
      </c>
      <c r="C34" s="382">
        <v>0</v>
      </c>
      <c r="D34" s="382">
        <v>0</v>
      </c>
      <c r="E34" s="199"/>
      <c r="F34" s="405">
        <f t="shared" si="6"/>
        <v>0</v>
      </c>
      <c r="G34" s="406">
        <f t="shared" si="7"/>
        <v>0</v>
      </c>
      <c r="H34" s="407">
        <f t="shared" si="8"/>
        <v>0</v>
      </c>
      <c r="I34" s="36"/>
      <c r="J34" s="3"/>
      <c r="K34" s="3"/>
    </row>
    <row r="35" spans="1:11" s="3" customFormat="1" ht="9.9499999999999993" customHeight="1" thickTop="1" thickBot="1">
      <c r="A35" s="224"/>
      <c r="B35" s="235"/>
      <c r="C35" s="235"/>
      <c r="D35" s="226"/>
      <c r="E35" s="226"/>
      <c r="F35" s="227"/>
      <c r="G35" s="228"/>
      <c r="H35" s="229"/>
      <c r="I35" s="36"/>
    </row>
    <row r="36" spans="1:11" s="36" customFormat="1" ht="15" customHeight="1" thickTop="1">
      <c r="A36" s="105" t="s">
        <v>43</v>
      </c>
      <c r="B36" s="383">
        <v>0</v>
      </c>
      <c r="C36" s="383">
        <v>0</v>
      </c>
      <c r="D36" s="383">
        <v>0</v>
      </c>
      <c r="E36" s="98"/>
      <c r="F36" s="408">
        <f>SUM(B36:E36)</f>
        <v>0</v>
      </c>
      <c r="G36" s="409">
        <f t="shared" ref="G36:G46" si="12">F36*G$13</f>
        <v>0</v>
      </c>
      <c r="H36" s="410">
        <f t="shared" ref="H36:H46" si="13">F36+G36</f>
        <v>0</v>
      </c>
    </row>
    <row r="37" spans="1:11" s="36" customFormat="1" ht="15" customHeight="1">
      <c r="A37" s="106" t="s">
        <v>44</v>
      </c>
      <c r="B37" s="375">
        <v>0</v>
      </c>
      <c r="C37" s="375">
        <v>0</v>
      </c>
      <c r="D37" s="375">
        <v>0</v>
      </c>
      <c r="E37" s="41"/>
      <c r="F37" s="411">
        <f>SUM(B37:E37)</f>
        <v>0</v>
      </c>
      <c r="G37" s="412">
        <f t="shared" si="12"/>
        <v>0</v>
      </c>
      <c r="H37" s="389">
        <f t="shared" si="13"/>
        <v>0</v>
      </c>
    </row>
    <row r="38" spans="1:11" s="36" customFormat="1" ht="15" customHeight="1">
      <c r="A38" s="106" t="s">
        <v>45</v>
      </c>
      <c r="B38" s="375">
        <v>0</v>
      </c>
      <c r="C38" s="375">
        <v>0</v>
      </c>
      <c r="D38" s="375">
        <v>0</v>
      </c>
      <c r="E38" s="41"/>
      <c r="F38" s="411">
        <f t="shared" ref="F38:F39" si="14">SUM(B38:E38)</f>
        <v>0</v>
      </c>
      <c r="G38" s="412">
        <f t="shared" si="12"/>
        <v>0</v>
      </c>
      <c r="H38" s="389">
        <f t="shared" si="13"/>
        <v>0</v>
      </c>
    </row>
    <row r="39" spans="1:11" s="36" customFormat="1" ht="15" customHeight="1">
      <c r="A39" s="106" t="s">
        <v>26</v>
      </c>
      <c r="B39" s="375">
        <v>0</v>
      </c>
      <c r="C39" s="375">
        <v>0</v>
      </c>
      <c r="D39" s="375">
        <v>0</v>
      </c>
      <c r="E39" s="41"/>
      <c r="F39" s="411">
        <f t="shared" si="14"/>
        <v>0</v>
      </c>
      <c r="G39" s="412">
        <f t="shared" si="12"/>
        <v>0</v>
      </c>
      <c r="H39" s="389">
        <f t="shared" si="13"/>
        <v>0</v>
      </c>
    </row>
    <row r="40" spans="1:11" s="36" customFormat="1" ht="15" customHeight="1">
      <c r="A40" s="106" t="s">
        <v>46</v>
      </c>
      <c r="B40" s="375">
        <v>0</v>
      </c>
      <c r="C40" s="375">
        <v>0</v>
      </c>
      <c r="D40" s="375">
        <v>0</v>
      </c>
      <c r="E40" s="375">
        <v>0</v>
      </c>
      <c r="F40" s="411">
        <f t="shared" ref="F40:F46" si="15">SUM(B40:E40)</f>
        <v>0</v>
      </c>
      <c r="G40" s="412">
        <f t="shared" si="12"/>
        <v>0</v>
      </c>
      <c r="H40" s="389">
        <f t="shared" si="13"/>
        <v>0</v>
      </c>
    </row>
    <row r="41" spans="1:11" s="36" customFormat="1" ht="15" customHeight="1">
      <c r="A41" s="106" t="s">
        <v>47</v>
      </c>
      <c r="B41" s="375">
        <v>0</v>
      </c>
      <c r="C41" s="375">
        <v>0</v>
      </c>
      <c r="D41" s="375">
        <v>0</v>
      </c>
      <c r="E41" s="41"/>
      <c r="F41" s="411">
        <f t="shared" si="15"/>
        <v>0</v>
      </c>
      <c r="G41" s="412">
        <f t="shared" si="12"/>
        <v>0</v>
      </c>
      <c r="H41" s="389">
        <f t="shared" si="13"/>
        <v>0</v>
      </c>
    </row>
    <row r="42" spans="1:11" s="36" customFormat="1" ht="15" customHeight="1">
      <c r="A42" s="106" t="s">
        <v>48</v>
      </c>
      <c r="B42" s="375">
        <v>0</v>
      </c>
      <c r="C42" s="375">
        <v>0</v>
      </c>
      <c r="D42" s="375">
        <v>0</v>
      </c>
      <c r="E42" s="41"/>
      <c r="F42" s="411">
        <f t="shared" si="15"/>
        <v>0</v>
      </c>
      <c r="G42" s="412">
        <f t="shared" si="12"/>
        <v>0</v>
      </c>
      <c r="H42" s="389">
        <f t="shared" si="13"/>
        <v>0</v>
      </c>
    </row>
    <row r="43" spans="1:11" s="36" customFormat="1" ht="15" customHeight="1">
      <c r="A43" s="106" t="s">
        <v>49</v>
      </c>
      <c r="B43" s="375">
        <v>0</v>
      </c>
      <c r="C43" s="375">
        <v>0</v>
      </c>
      <c r="D43" s="375">
        <v>0</v>
      </c>
      <c r="E43" s="41"/>
      <c r="F43" s="411">
        <f t="shared" si="15"/>
        <v>0</v>
      </c>
      <c r="G43" s="412">
        <f t="shared" si="12"/>
        <v>0</v>
      </c>
      <c r="H43" s="389">
        <f t="shared" si="13"/>
        <v>0</v>
      </c>
    </row>
    <row r="44" spans="1:11" s="36" customFormat="1" ht="15" customHeight="1">
      <c r="A44" s="106" t="s">
        <v>50</v>
      </c>
      <c r="B44" s="375">
        <v>0</v>
      </c>
      <c r="C44" s="375">
        <v>0</v>
      </c>
      <c r="D44" s="375">
        <v>0</v>
      </c>
      <c r="E44" s="41"/>
      <c r="F44" s="411">
        <f t="shared" si="15"/>
        <v>0</v>
      </c>
      <c r="G44" s="412">
        <f t="shared" si="12"/>
        <v>0</v>
      </c>
      <c r="H44" s="389">
        <f t="shared" si="13"/>
        <v>0</v>
      </c>
    </row>
    <row r="45" spans="1:11" s="36" customFormat="1" ht="15" customHeight="1">
      <c r="A45" s="106" t="s">
        <v>51</v>
      </c>
      <c r="B45" s="375">
        <v>0</v>
      </c>
      <c r="C45" s="375">
        <v>0</v>
      </c>
      <c r="D45" s="375">
        <v>0</v>
      </c>
      <c r="E45" s="41"/>
      <c r="F45" s="411">
        <f t="shared" si="15"/>
        <v>0</v>
      </c>
      <c r="G45" s="412">
        <f t="shared" si="12"/>
        <v>0</v>
      </c>
      <c r="H45" s="389">
        <f t="shared" si="13"/>
        <v>0</v>
      </c>
    </row>
    <row r="46" spans="1:11" s="36" customFormat="1" ht="15" customHeight="1" thickBot="1">
      <c r="A46" s="107" t="s">
        <v>52</v>
      </c>
      <c r="B46" s="377">
        <v>0</v>
      </c>
      <c r="C46" s="377">
        <v>0</v>
      </c>
      <c r="D46" s="377">
        <v>0</v>
      </c>
      <c r="E46" s="99"/>
      <c r="F46" s="413">
        <f t="shared" si="15"/>
        <v>0</v>
      </c>
      <c r="G46" s="414">
        <f t="shared" si="12"/>
        <v>0</v>
      </c>
      <c r="H46" s="392">
        <f t="shared" si="13"/>
        <v>0</v>
      </c>
    </row>
    <row r="47" spans="1:11" s="3" customFormat="1" ht="9.9499999999999993" customHeight="1" thickTop="1" thickBot="1">
      <c r="A47" s="224"/>
      <c r="B47" s="235"/>
      <c r="C47" s="235"/>
      <c r="D47" s="235"/>
      <c r="E47" s="226"/>
      <c r="F47" s="227"/>
      <c r="G47" s="228"/>
      <c r="H47" s="229"/>
      <c r="I47" s="36"/>
    </row>
    <row r="48" spans="1:11" s="3" customFormat="1" ht="60" customHeight="1" thickTop="1" thickBot="1">
      <c r="A48" s="308"/>
      <c r="B48" s="525" t="s">
        <v>123</v>
      </c>
      <c r="C48" s="526"/>
      <c r="D48" s="526"/>
      <c r="E48" s="526"/>
      <c r="F48" s="526"/>
      <c r="G48" s="527"/>
      <c r="H48" s="309"/>
      <c r="I48" s="36"/>
    </row>
    <row r="49" spans="1:10" s="3" customFormat="1" ht="9.9499999999999993" customHeight="1" thickTop="1" thickBot="1">
      <c r="A49" s="74"/>
      <c r="B49" s="69"/>
      <c r="C49" s="69"/>
      <c r="D49" s="69"/>
      <c r="E49" s="70"/>
      <c r="F49" s="71"/>
      <c r="G49" s="72"/>
      <c r="H49" s="75"/>
    </row>
    <row r="50" spans="1:10" s="19" customFormat="1" ht="20.100000000000001" customHeight="1" thickTop="1" thickBot="1">
      <c r="A50" s="51" t="s">
        <v>15</v>
      </c>
      <c r="B50" s="539" t="s">
        <v>89</v>
      </c>
      <c r="C50" s="540"/>
      <c r="D50" s="540"/>
      <c r="E50" s="540"/>
      <c r="F50" s="540"/>
      <c r="G50" s="541"/>
      <c r="H50" s="415" t="s">
        <v>179</v>
      </c>
    </row>
    <row r="51" spans="1:10" s="3" customFormat="1" ht="15" customHeight="1" thickTop="1">
      <c r="A51" s="542"/>
      <c r="B51" s="543"/>
      <c r="C51" s="543"/>
      <c r="D51" s="543"/>
      <c r="E51" s="543"/>
      <c r="F51" s="543"/>
      <c r="G51" s="543"/>
      <c r="H51" s="544"/>
    </row>
    <row r="52" spans="1:10" s="3" customFormat="1" ht="20.100000000000001" customHeight="1">
      <c r="A52" s="528" t="s">
        <v>16</v>
      </c>
      <c r="B52" s="529"/>
      <c r="C52" s="529"/>
      <c r="D52" s="529"/>
      <c r="E52" s="529"/>
      <c r="F52" s="529"/>
      <c r="G52" s="529"/>
      <c r="H52" s="530"/>
      <c r="I52" s="12"/>
      <c r="J52" s="12"/>
    </row>
    <row r="53" spans="1:10" s="3" customFormat="1" ht="15" customHeight="1">
      <c r="A53" s="545"/>
      <c r="B53" s="546"/>
      <c r="C53" s="546"/>
      <c r="D53" s="546"/>
      <c r="E53" s="546"/>
      <c r="F53" s="546"/>
      <c r="G53" s="546"/>
      <c r="H53" s="547"/>
      <c r="I53" s="12"/>
      <c r="J53" s="12"/>
    </row>
    <row r="54" spans="1:10" s="3" customFormat="1" ht="15" customHeight="1">
      <c r="A54" s="531" t="s">
        <v>67</v>
      </c>
      <c r="B54" s="532"/>
      <c r="C54" s="532"/>
      <c r="D54" s="532"/>
      <c r="E54" s="532"/>
      <c r="F54" s="532"/>
      <c r="G54" s="532"/>
      <c r="H54" s="533"/>
      <c r="I54" s="13"/>
      <c r="J54" s="13"/>
    </row>
    <row r="55" spans="1:10" s="3" customFormat="1" ht="15" customHeight="1">
      <c r="A55" s="531" t="s">
        <v>68</v>
      </c>
      <c r="B55" s="532"/>
      <c r="C55" s="532"/>
      <c r="D55" s="532"/>
      <c r="E55" s="532"/>
      <c r="F55" s="532"/>
      <c r="G55" s="532"/>
      <c r="H55" s="533"/>
      <c r="I55" s="12"/>
      <c r="J55" s="12"/>
    </row>
    <row r="56" spans="1:10" s="3" customFormat="1" ht="15" customHeight="1">
      <c r="A56" s="536" t="s">
        <v>69</v>
      </c>
      <c r="B56" s="537"/>
      <c r="C56" s="537"/>
      <c r="D56" s="537"/>
      <c r="E56" s="537"/>
      <c r="F56" s="537"/>
      <c r="G56" s="537"/>
      <c r="H56" s="538"/>
      <c r="I56" s="12"/>
      <c r="J56" s="12"/>
    </row>
    <row r="57" spans="1:10" s="3" customFormat="1" ht="15" customHeight="1">
      <c r="A57" s="536" t="s">
        <v>70</v>
      </c>
      <c r="B57" s="537"/>
      <c r="C57" s="537"/>
      <c r="D57" s="537"/>
      <c r="E57" s="537"/>
      <c r="F57" s="537"/>
      <c r="G57" s="537"/>
      <c r="H57" s="538"/>
      <c r="I57" s="12"/>
      <c r="J57" s="14"/>
    </row>
    <row r="58" spans="1:10" s="3" customFormat="1" ht="15" customHeight="1">
      <c r="A58" s="536" t="s">
        <v>71</v>
      </c>
      <c r="B58" s="537"/>
      <c r="C58" s="537"/>
      <c r="D58" s="537"/>
      <c r="E58" s="537"/>
      <c r="F58" s="537"/>
      <c r="G58" s="537"/>
      <c r="H58" s="538"/>
      <c r="I58" s="14"/>
      <c r="J58" s="12"/>
    </row>
    <row r="59" spans="1:10" s="3" customFormat="1" ht="15" customHeight="1">
      <c r="A59" s="531" t="s">
        <v>72</v>
      </c>
      <c r="B59" s="532"/>
      <c r="C59" s="532"/>
      <c r="D59" s="532"/>
      <c r="E59" s="532"/>
      <c r="F59" s="532"/>
      <c r="G59" s="532"/>
      <c r="H59" s="533"/>
      <c r="I59" s="12"/>
      <c r="J59" s="12"/>
    </row>
    <row r="60" spans="1:10" s="3" customFormat="1" ht="15" customHeight="1">
      <c r="A60" s="531" t="s">
        <v>73</v>
      </c>
      <c r="B60" s="532"/>
      <c r="C60" s="532"/>
      <c r="D60" s="532"/>
      <c r="E60" s="532"/>
      <c r="F60" s="532"/>
      <c r="G60" s="532"/>
      <c r="H60" s="533"/>
      <c r="I60" s="12"/>
      <c r="J60" s="12"/>
    </row>
    <row r="61" spans="1:10" s="3" customFormat="1" ht="15" customHeight="1">
      <c r="A61" s="531" t="s">
        <v>74</v>
      </c>
      <c r="B61" s="532"/>
      <c r="C61" s="532"/>
      <c r="D61" s="532"/>
      <c r="E61" s="532"/>
      <c r="F61" s="532"/>
      <c r="G61" s="532"/>
      <c r="H61" s="533"/>
      <c r="I61" s="12"/>
      <c r="J61" s="12"/>
    </row>
    <row r="62" spans="1:10" s="3" customFormat="1" ht="15" customHeight="1">
      <c r="A62" s="536" t="s">
        <v>75</v>
      </c>
      <c r="B62" s="537"/>
      <c r="C62" s="537"/>
      <c r="D62" s="537"/>
      <c r="E62" s="537"/>
      <c r="F62" s="537"/>
      <c r="G62" s="537"/>
      <c r="H62" s="538"/>
      <c r="I62" s="12"/>
      <c r="J62" s="12"/>
    </row>
    <row r="63" spans="1:10" s="3" customFormat="1" ht="15" customHeight="1">
      <c r="A63" s="10"/>
      <c r="B63" s="5"/>
      <c r="C63" s="5"/>
      <c r="D63" s="5"/>
      <c r="E63" s="518" t="s">
        <v>25</v>
      </c>
      <c r="F63" s="518"/>
      <c r="G63" s="518"/>
      <c r="H63" s="6"/>
    </row>
    <row r="64" spans="1:10" s="3" customFormat="1" ht="15" customHeight="1">
      <c r="A64" s="10"/>
      <c r="B64" s="5"/>
      <c r="C64" s="5"/>
      <c r="D64" s="5"/>
      <c r="E64" s="5"/>
      <c r="F64" s="5"/>
      <c r="G64" s="5"/>
      <c r="H64" s="6"/>
    </row>
    <row r="65" spans="1:8" s="3" customFormat="1" ht="15" customHeight="1">
      <c r="A65" s="10"/>
      <c r="B65" s="5"/>
      <c r="C65" s="5"/>
      <c r="D65" s="5"/>
      <c r="E65" s="518" t="s">
        <v>53</v>
      </c>
      <c r="F65" s="518"/>
      <c r="G65" s="518"/>
      <c r="H65" s="164"/>
    </row>
    <row r="66" spans="1:8" s="3" customFormat="1" ht="15" customHeight="1">
      <c r="A66" s="10"/>
      <c r="B66" s="5"/>
      <c r="C66" s="5"/>
      <c r="D66" s="5"/>
      <c r="E66" s="5"/>
      <c r="F66" s="5"/>
      <c r="G66" s="5"/>
      <c r="H66" s="6"/>
    </row>
    <row r="67" spans="1:8" s="3" customFormat="1" ht="20.100000000000001" customHeight="1">
      <c r="A67" s="4"/>
      <c r="B67" s="517" t="s">
        <v>134</v>
      </c>
      <c r="C67" s="517"/>
      <c r="D67" s="162">
        <v>30</v>
      </c>
      <c r="E67" s="23"/>
      <c r="F67" s="26" t="s">
        <v>132</v>
      </c>
      <c r="H67" s="24"/>
    </row>
    <row r="68" spans="1:8" s="3" customFormat="1" ht="15" customHeight="1" thickBot="1">
      <c r="A68" s="15"/>
      <c r="B68" s="16"/>
      <c r="C68" s="16"/>
      <c r="D68" s="16"/>
      <c r="E68" s="16"/>
      <c r="F68" s="16"/>
      <c r="G68" s="16"/>
      <c r="H68" s="25"/>
    </row>
    <row r="69" spans="1:8" s="3" customFormat="1" ht="15" customHeight="1" thickTop="1"/>
    <row r="70" spans="1:8" s="3" customFormat="1" ht="15" customHeight="1"/>
    <row r="71" spans="1:8" s="3" customFormat="1" ht="15" customHeight="1"/>
    <row r="72" spans="1:8" s="3" customFormat="1" ht="15" customHeight="1"/>
    <row r="73" spans="1:8" s="3" customFormat="1" ht="15" customHeight="1"/>
    <row r="74" spans="1:8" s="3" customFormat="1" ht="15" customHeight="1"/>
    <row r="75" spans="1:8" s="3" customFormat="1" ht="15" customHeight="1"/>
    <row r="76" spans="1:8" s="3" customFormat="1" ht="15" customHeight="1"/>
    <row r="77" spans="1:8" s="3" customFormat="1" ht="15" customHeight="1"/>
    <row r="78" spans="1:8" s="3" customFormat="1" ht="15" customHeight="1"/>
    <row r="79" spans="1:8" s="3" customFormat="1" ht="15" customHeight="1"/>
    <row r="80" spans="1:8" s="3" customFormat="1" ht="15" customHeight="1"/>
    <row r="81" s="3" customFormat="1" ht="15" customHeight="1"/>
    <row r="82" s="3" customFormat="1" ht="15" customHeight="1"/>
    <row r="83" s="3" customFormat="1" ht="15" customHeight="1"/>
    <row r="84" s="3" customFormat="1" ht="15" customHeight="1"/>
    <row r="85" s="3" customFormat="1" ht="15" customHeight="1"/>
    <row r="86" s="3" customFormat="1" ht="15" customHeight="1"/>
    <row r="87" s="3" customFormat="1" ht="15" customHeight="1"/>
    <row r="88" s="3" customFormat="1" ht="15" customHeight="1"/>
    <row r="89" s="3" customFormat="1" ht="15" customHeight="1"/>
    <row r="90" s="3" customFormat="1" ht="15" customHeight="1"/>
    <row r="91" s="3" customFormat="1" ht="15" customHeight="1"/>
    <row r="92" s="3" customFormat="1" ht="15" customHeight="1"/>
    <row r="93" s="3" customFormat="1" ht="15" customHeight="1"/>
    <row r="94" s="3" customFormat="1" ht="15" customHeight="1"/>
    <row r="95" s="3" customFormat="1" ht="15" customHeight="1"/>
    <row r="96" s="3" customFormat="1" ht="15" customHeight="1"/>
    <row r="97" s="3" customFormat="1" ht="15" customHeight="1"/>
    <row r="98" s="3" customFormat="1" ht="15" customHeight="1"/>
    <row r="99" s="3" customFormat="1" ht="15" customHeight="1"/>
    <row r="100" s="3" customFormat="1" ht="15" customHeight="1"/>
    <row r="101" s="3" customFormat="1" ht="15" customHeight="1"/>
    <row r="102" s="3" customFormat="1" ht="15" customHeight="1"/>
    <row r="103" s="3" customFormat="1" ht="15" customHeight="1"/>
    <row r="104" s="3" customFormat="1" ht="15" customHeight="1"/>
    <row r="105" ht="15" customHeight="1"/>
    <row r="106" ht="15" customHeight="1"/>
    <row r="107" ht="15" customHeight="1"/>
  </sheetData>
  <mergeCells count="23">
    <mergeCell ref="A1:H1"/>
    <mergeCell ref="A2:H2"/>
    <mergeCell ref="B48:G48"/>
    <mergeCell ref="A52:H52"/>
    <mergeCell ref="A61:H61"/>
    <mergeCell ref="F7:G7"/>
    <mergeCell ref="F8:G8"/>
    <mergeCell ref="B50:G50"/>
    <mergeCell ref="A55:H55"/>
    <mergeCell ref="A56:H56"/>
    <mergeCell ref="A57:H57"/>
    <mergeCell ref="A58:H58"/>
    <mergeCell ref="A59:H59"/>
    <mergeCell ref="A60:H60"/>
    <mergeCell ref="A54:H54"/>
    <mergeCell ref="A51:H51"/>
    <mergeCell ref="B4:C4"/>
    <mergeCell ref="B5:C5"/>
    <mergeCell ref="B67:C67"/>
    <mergeCell ref="E63:G63"/>
    <mergeCell ref="E65:G65"/>
    <mergeCell ref="A62:H62"/>
    <mergeCell ref="A53:H53"/>
  </mergeCells>
  <printOptions horizontalCentered="1"/>
  <pageMargins left="0.25" right="0.25" top="0.5" bottom="0.25" header="0.3" footer="0.3"/>
  <pageSetup paperSize="5" scale="9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pageSetUpPr fitToPage="1"/>
  </sheetPr>
  <dimension ref="A1:K148"/>
  <sheetViews>
    <sheetView defaultGridColor="0" view="pageBreakPreview" colorId="22" zoomScaleNormal="100" zoomScaleSheetLayoutView="100" workbookViewId="0">
      <selection activeCell="B4" sqref="B4"/>
    </sheetView>
  </sheetViews>
  <sheetFormatPr defaultColWidth="11.44140625" defaultRowHeight="15"/>
  <cols>
    <col min="1" max="1" width="18.6640625" customWidth="1"/>
    <col min="2" max="4" width="15.6640625" customWidth="1"/>
    <col min="5" max="7" width="12.6640625" customWidth="1"/>
  </cols>
  <sheetData>
    <row r="1" spans="1:8" s="3" customFormat="1" ht="15" customHeight="1" thickTop="1">
      <c r="A1" s="519"/>
      <c r="B1" s="520"/>
      <c r="C1" s="520"/>
      <c r="D1" s="520"/>
      <c r="E1" s="520"/>
      <c r="F1" s="520"/>
      <c r="G1" s="521"/>
    </row>
    <row r="2" spans="1:8" s="3" customFormat="1" ht="20.100000000000001" customHeight="1">
      <c r="A2" s="522" t="s">
        <v>21</v>
      </c>
      <c r="B2" s="523"/>
      <c r="C2" s="523"/>
      <c r="D2" s="523"/>
      <c r="E2" s="523"/>
      <c r="F2" s="523"/>
      <c r="G2" s="524"/>
    </row>
    <row r="3" spans="1:8" s="3" customFormat="1" ht="15" customHeight="1">
      <c r="A3" s="30"/>
      <c r="B3" s="29"/>
      <c r="C3" s="29"/>
      <c r="D3" s="29"/>
      <c r="E3" s="29"/>
      <c r="F3" s="29"/>
      <c r="G3" s="31"/>
    </row>
    <row r="4" spans="1:8" s="3" customFormat="1" ht="15" customHeight="1">
      <c r="A4" s="161" t="s">
        <v>27</v>
      </c>
      <c r="B4" s="163" t="str">
        <f>All!B4</f>
        <v>Merkley Oaks</v>
      </c>
      <c r="C4" s="133"/>
      <c r="D4" s="18"/>
      <c r="E4" s="139" t="s">
        <v>28</v>
      </c>
      <c r="F4" s="156">
        <f>All!G4</f>
        <v>45748</v>
      </c>
      <c r="G4" s="6"/>
    </row>
    <row r="5" spans="1:8" s="3" customFormat="1" ht="15" customHeight="1">
      <c r="A5" s="161" t="s">
        <v>1</v>
      </c>
      <c r="B5" s="163" t="str">
        <f>All!B5</f>
        <v>ALL SERIES</v>
      </c>
      <c r="C5" s="133"/>
      <c r="D5" s="19"/>
      <c r="E5" s="138" t="s">
        <v>2</v>
      </c>
      <c r="F5" s="156" t="str">
        <f>All!G5</f>
        <v>XXX - XXX</v>
      </c>
      <c r="G5" s="6"/>
    </row>
    <row r="6" spans="1:8" s="3" customFormat="1" ht="15" customHeight="1">
      <c r="A6" s="161"/>
      <c r="B6" s="317" t="s">
        <v>0</v>
      </c>
      <c r="C6" s="317"/>
      <c r="D6" s="19"/>
      <c r="E6" s="5"/>
      <c r="F6" s="8"/>
      <c r="G6" s="9"/>
    </row>
    <row r="7" spans="1:8" s="3" customFormat="1" ht="15" customHeight="1">
      <c r="A7" s="161" t="s">
        <v>29</v>
      </c>
      <c r="B7" s="163" t="str">
        <f>All!B7</f>
        <v>T. B. A.</v>
      </c>
      <c r="C7" s="133"/>
      <c r="D7" s="19"/>
      <c r="E7" s="563" t="str">
        <f>All!F7</f>
        <v>CONTRACT PERIOD :</v>
      </c>
      <c r="F7" s="563"/>
      <c r="G7" s="6"/>
    </row>
    <row r="8" spans="1:8" s="3" customFormat="1" ht="15" customHeight="1">
      <c r="A8" s="161" t="s">
        <v>4</v>
      </c>
      <c r="B8" s="163" t="str">
        <f>All!B8</f>
        <v>A - 15</v>
      </c>
      <c r="C8" s="133"/>
      <c r="D8" s="19"/>
      <c r="E8" s="563" t="str">
        <f>All!F8</f>
        <v>April 1, 2025 to March 31, 2026</v>
      </c>
      <c r="F8" s="563"/>
      <c r="G8" s="6"/>
    </row>
    <row r="9" spans="1:8" s="3" customFormat="1" ht="15" customHeight="1" thickBot="1">
      <c r="A9" s="10"/>
      <c r="B9" s="8"/>
      <c r="C9" s="17"/>
      <c r="D9" s="17"/>
      <c r="E9" s="5"/>
      <c r="F9" s="5"/>
      <c r="G9" s="6"/>
    </row>
    <row r="10" spans="1:8" s="3" customFormat="1" ht="20.100000000000001" customHeight="1" thickTop="1" thickBot="1">
      <c r="A10" s="560" t="s">
        <v>86</v>
      </c>
      <c r="B10" s="561"/>
      <c r="C10" s="561"/>
      <c r="D10" s="561"/>
      <c r="E10" s="561"/>
      <c r="F10" s="561"/>
      <c r="G10" s="562"/>
    </row>
    <row r="11" spans="1:8" s="143" customFormat="1" ht="18" customHeight="1" thickTop="1" thickBot="1">
      <c r="A11" s="172" t="s">
        <v>14</v>
      </c>
      <c r="B11" s="558" t="s">
        <v>22</v>
      </c>
      <c r="C11" s="559"/>
      <c r="D11" s="166"/>
      <c r="E11" s="167" t="s">
        <v>24</v>
      </c>
      <c r="F11" s="168">
        <v>0.13</v>
      </c>
      <c r="G11" s="169" t="s">
        <v>23</v>
      </c>
    </row>
    <row r="12" spans="1:8" s="3" customFormat="1" ht="9.9499999999999993" customHeight="1" thickTop="1" thickBot="1">
      <c r="A12" s="288"/>
      <c r="B12" s="289"/>
      <c r="C12" s="289"/>
      <c r="D12" s="290"/>
      <c r="E12" s="291"/>
      <c r="F12" s="292"/>
      <c r="G12" s="293"/>
      <c r="H12" s="36"/>
    </row>
    <row r="13" spans="1:8" s="3" customFormat="1" ht="15" customHeight="1" thickTop="1">
      <c r="A13" s="218">
        <v>105</v>
      </c>
      <c r="B13" s="556" t="s">
        <v>37</v>
      </c>
      <c r="C13" s="557"/>
      <c r="D13" s="219"/>
      <c r="E13" s="384">
        <v>0</v>
      </c>
      <c r="F13" s="385">
        <f>E13*F$11</f>
        <v>0</v>
      </c>
      <c r="G13" s="386">
        <f>E13+F13</f>
        <v>0</v>
      </c>
      <c r="H13" s="36"/>
    </row>
    <row r="14" spans="1:8" s="3" customFormat="1" ht="15" customHeight="1">
      <c r="A14" s="220">
        <v>110</v>
      </c>
      <c r="B14" s="552" t="s">
        <v>37</v>
      </c>
      <c r="C14" s="553"/>
      <c r="D14" s="221"/>
      <c r="E14" s="416">
        <v>0</v>
      </c>
      <c r="F14" s="417">
        <f>E14*F$11</f>
        <v>0</v>
      </c>
      <c r="G14" s="418">
        <f>E14+F14</f>
        <v>0</v>
      </c>
      <c r="H14" s="36"/>
    </row>
    <row r="15" spans="1:8" s="3" customFormat="1" ht="15" customHeight="1">
      <c r="A15" s="294"/>
      <c r="B15" s="552" t="s">
        <v>38</v>
      </c>
      <c r="C15" s="553"/>
      <c r="D15" s="221"/>
      <c r="E15" s="416">
        <v>0</v>
      </c>
      <c r="F15" s="417">
        <f t="shared" ref="F15:F25" si="0">E15*F$11</f>
        <v>0</v>
      </c>
      <c r="G15" s="418">
        <f t="shared" ref="G15" si="1">E15+F15</f>
        <v>0</v>
      </c>
      <c r="H15" s="36"/>
    </row>
    <row r="16" spans="1:8" s="3" customFormat="1" ht="15" customHeight="1">
      <c r="A16" s="220">
        <v>120</v>
      </c>
      <c r="B16" s="552" t="s">
        <v>37</v>
      </c>
      <c r="C16" s="553"/>
      <c r="D16" s="221"/>
      <c r="E16" s="416">
        <v>0</v>
      </c>
      <c r="F16" s="417">
        <f>E16*F$11</f>
        <v>0</v>
      </c>
      <c r="G16" s="418">
        <f>E16+F16</f>
        <v>0</v>
      </c>
      <c r="H16" s="36"/>
    </row>
    <row r="17" spans="1:8" s="3" customFormat="1" ht="15" customHeight="1">
      <c r="A17" s="294"/>
      <c r="B17" s="552" t="s">
        <v>38</v>
      </c>
      <c r="C17" s="553"/>
      <c r="D17" s="221"/>
      <c r="E17" s="416">
        <v>0</v>
      </c>
      <c r="F17" s="417">
        <f t="shared" si="0"/>
        <v>0</v>
      </c>
      <c r="G17" s="418">
        <f t="shared" ref="G17" si="2">E17+F17</f>
        <v>0</v>
      </c>
      <c r="H17" s="36"/>
    </row>
    <row r="18" spans="1:8" s="3" customFormat="1" ht="15" customHeight="1">
      <c r="A18" s="220">
        <v>130</v>
      </c>
      <c r="B18" s="552" t="s">
        <v>37</v>
      </c>
      <c r="C18" s="553"/>
      <c r="D18" s="221"/>
      <c r="E18" s="416">
        <v>0</v>
      </c>
      <c r="F18" s="417">
        <f t="shared" si="0"/>
        <v>0</v>
      </c>
      <c r="G18" s="418">
        <f>E18+F18</f>
        <v>0</v>
      </c>
      <c r="H18" s="36"/>
    </row>
    <row r="19" spans="1:8" s="3" customFormat="1" ht="15" customHeight="1">
      <c r="A19" s="294"/>
      <c r="B19" s="552" t="s">
        <v>38</v>
      </c>
      <c r="C19" s="553"/>
      <c r="D19" s="221"/>
      <c r="E19" s="416">
        <v>0</v>
      </c>
      <c r="F19" s="417">
        <f t="shared" si="0"/>
        <v>0</v>
      </c>
      <c r="G19" s="418">
        <f t="shared" ref="G19" si="3">E19+F19</f>
        <v>0</v>
      </c>
      <c r="H19" s="36"/>
    </row>
    <row r="20" spans="1:8" s="3" customFormat="1" ht="15" customHeight="1">
      <c r="A20" s="220">
        <v>140</v>
      </c>
      <c r="B20" s="552" t="s">
        <v>37</v>
      </c>
      <c r="C20" s="553"/>
      <c r="D20" s="221"/>
      <c r="E20" s="416">
        <v>0</v>
      </c>
      <c r="F20" s="417">
        <f t="shared" si="0"/>
        <v>0</v>
      </c>
      <c r="G20" s="418">
        <f>E20+F20</f>
        <v>0</v>
      </c>
      <c r="H20" s="36"/>
    </row>
    <row r="21" spans="1:8" s="3" customFormat="1" ht="15" customHeight="1">
      <c r="A21" s="294"/>
      <c r="B21" s="552" t="s">
        <v>38</v>
      </c>
      <c r="C21" s="553"/>
      <c r="D21" s="221"/>
      <c r="E21" s="416">
        <v>0</v>
      </c>
      <c r="F21" s="417">
        <f t="shared" si="0"/>
        <v>0</v>
      </c>
      <c r="G21" s="418">
        <f t="shared" ref="G21" si="4">E21+F21</f>
        <v>0</v>
      </c>
      <c r="H21" s="36"/>
    </row>
    <row r="22" spans="1:8" s="3" customFormat="1" ht="15" customHeight="1">
      <c r="A22" s="220" t="s">
        <v>85</v>
      </c>
      <c r="B22" s="552" t="s">
        <v>37</v>
      </c>
      <c r="C22" s="553"/>
      <c r="D22" s="221"/>
      <c r="E22" s="416">
        <v>0</v>
      </c>
      <c r="F22" s="417">
        <f t="shared" si="0"/>
        <v>0</v>
      </c>
      <c r="G22" s="418">
        <f>E22+F22</f>
        <v>0</v>
      </c>
      <c r="H22" s="36"/>
    </row>
    <row r="23" spans="1:8" s="3" customFormat="1" ht="15" customHeight="1">
      <c r="A23" s="294"/>
      <c r="B23" s="552" t="s">
        <v>38</v>
      </c>
      <c r="C23" s="553"/>
      <c r="D23" s="221"/>
      <c r="E23" s="416">
        <v>0</v>
      </c>
      <c r="F23" s="417">
        <f t="shared" si="0"/>
        <v>0</v>
      </c>
      <c r="G23" s="418">
        <f t="shared" ref="G23" si="5">E23+F23</f>
        <v>0</v>
      </c>
      <c r="H23" s="36"/>
    </row>
    <row r="24" spans="1:8" s="3" customFormat="1" ht="15" customHeight="1">
      <c r="A24" s="220">
        <v>170</v>
      </c>
      <c r="B24" s="552" t="s">
        <v>37</v>
      </c>
      <c r="C24" s="553"/>
      <c r="D24" s="221"/>
      <c r="E24" s="416">
        <v>0</v>
      </c>
      <c r="F24" s="417">
        <f t="shared" si="0"/>
        <v>0</v>
      </c>
      <c r="G24" s="418">
        <f>E24+F24</f>
        <v>0</v>
      </c>
      <c r="H24" s="36"/>
    </row>
    <row r="25" spans="1:8" s="3" customFormat="1" ht="15" customHeight="1" thickBot="1">
      <c r="A25" s="295"/>
      <c r="B25" s="554" t="s">
        <v>38</v>
      </c>
      <c r="C25" s="555"/>
      <c r="D25" s="223"/>
      <c r="E25" s="419">
        <v>0</v>
      </c>
      <c r="F25" s="420">
        <f t="shared" si="0"/>
        <v>0</v>
      </c>
      <c r="G25" s="421">
        <f t="shared" ref="G25" si="6">E25+F25</f>
        <v>0</v>
      </c>
      <c r="H25" s="36"/>
    </row>
    <row r="26" spans="1:8" s="3" customFormat="1" ht="9.9499999999999993" customHeight="1" thickTop="1" thickBot="1">
      <c r="A26" s="224"/>
      <c r="B26" s="235"/>
      <c r="C26" s="235"/>
      <c r="D26" s="226"/>
      <c r="E26" s="227"/>
      <c r="F26" s="228"/>
      <c r="G26" s="229"/>
      <c r="H26" s="36"/>
    </row>
    <row r="27" spans="1:8" s="3" customFormat="1" ht="15" customHeight="1" thickTop="1">
      <c r="A27" s="218">
        <v>201</v>
      </c>
      <c r="B27" s="556" t="s">
        <v>37</v>
      </c>
      <c r="C27" s="557"/>
      <c r="D27" s="219"/>
      <c r="E27" s="384">
        <v>0</v>
      </c>
      <c r="F27" s="385">
        <f>E27*F$11</f>
        <v>0</v>
      </c>
      <c r="G27" s="386">
        <f>E27+F27</f>
        <v>0</v>
      </c>
      <c r="H27" s="36"/>
    </row>
    <row r="28" spans="1:8" s="3" customFormat="1" ht="15" customHeight="1" thickBot="1">
      <c r="A28" s="699">
        <v>203</v>
      </c>
      <c r="B28" s="700" t="s">
        <v>37</v>
      </c>
      <c r="C28" s="701"/>
      <c r="D28" s="702"/>
      <c r="E28" s="703">
        <v>0</v>
      </c>
      <c r="F28" s="704">
        <f t="shared" ref="F28" si="7">E28*F$11</f>
        <v>0</v>
      </c>
      <c r="G28" s="705">
        <f>E28+F28</f>
        <v>0</v>
      </c>
      <c r="H28" s="36"/>
    </row>
    <row r="29" spans="1:8" s="3" customFormat="1" ht="9.9499999999999993" customHeight="1" thickTop="1" thickBot="1">
      <c r="A29" s="706"/>
      <c r="B29" s="707"/>
      <c r="C29" s="707"/>
      <c r="D29" s="708"/>
      <c r="E29" s="709"/>
      <c r="F29" s="710"/>
      <c r="G29" s="711"/>
      <c r="H29" s="36"/>
    </row>
    <row r="30" spans="1:8" s="3" customFormat="1" ht="15" customHeight="1" thickTop="1">
      <c r="A30" s="218">
        <v>801</v>
      </c>
      <c r="B30" s="556" t="s">
        <v>37</v>
      </c>
      <c r="C30" s="557"/>
      <c r="D30" s="219"/>
      <c r="E30" s="384">
        <v>0</v>
      </c>
      <c r="F30" s="385">
        <f>E30*F$11</f>
        <v>0</v>
      </c>
      <c r="G30" s="386">
        <f>E30+F30</f>
        <v>0</v>
      </c>
      <c r="H30" s="36"/>
    </row>
    <row r="31" spans="1:8" s="3" customFormat="1" ht="15" customHeight="1">
      <c r="A31" s="220">
        <v>804</v>
      </c>
      <c r="B31" s="552" t="s">
        <v>37</v>
      </c>
      <c r="C31" s="553"/>
      <c r="D31" s="221"/>
      <c r="E31" s="416">
        <v>0</v>
      </c>
      <c r="F31" s="417">
        <f>E31*F$11</f>
        <v>0</v>
      </c>
      <c r="G31" s="418">
        <f>E31+F31</f>
        <v>0</v>
      </c>
      <c r="H31" s="36"/>
    </row>
    <row r="32" spans="1:8" s="3" customFormat="1" ht="15" customHeight="1">
      <c r="A32" s="220">
        <v>810</v>
      </c>
      <c r="B32" s="552" t="s">
        <v>37</v>
      </c>
      <c r="C32" s="553"/>
      <c r="D32" s="221"/>
      <c r="E32" s="416">
        <v>0</v>
      </c>
      <c r="F32" s="417">
        <f t="shared" ref="F32:F40" si="8">E32*F$11</f>
        <v>0</v>
      </c>
      <c r="G32" s="418">
        <f>E32+F32</f>
        <v>0</v>
      </c>
      <c r="H32" s="36"/>
    </row>
    <row r="33" spans="1:11" s="3" customFormat="1" ht="15" customHeight="1">
      <c r="A33" s="294"/>
      <c r="B33" s="552" t="s">
        <v>38</v>
      </c>
      <c r="C33" s="553"/>
      <c r="D33" s="221"/>
      <c r="E33" s="416">
        <v>0</v>
      </c>
      <c r="F33" s="417">
        <f t="shared" si="8"/>
        <v>0</v>
      </c>
      <c r="G33" s="418">
        <f t="shared" ref="G33" si="9">E33+F33</f>
        <v>0</v>
      </c>
      <c r="H33" s="36"/>
    </row>
    <row r="34" spans="1:11" s="3" customFormat="1" ht="15" customHeight="1">
      <c r="A34" s="220">
        <v>815</v>
      </c>
      <c r="B34" s="552" t="s">
        <v>37</v>
      </c>
      <c r="C34" s="553"/>
      <c r="D34" s="221"/>
      <c r="E34" s="416">
        <v>0</v>
      </c>
      <c r="F34" s="417">
        <f t="shared" si="8"/>
        <v>0</v>
      </c>
      <c r="G34" s="418">
        <f>E34+F34</f>
        <v>0</v>
      </c>
      <c r="H34" s="36"/>
    </row>
    <row r="35" spans="1:11" s="3" customFormat="1" ht="15" customHeight="1">
      <c r="A35" s="294"/>
      <c r="B35" s="552" t="s">
        <v>38</v>
      </c>
      <c r="C35" s="553"/>
      <c r="D35" s="221"/>
      <c r="E35" s="416">
        <v>0</v>
      </c>
      <c r="F35" s="417">
        <f t="shared" si="8"/>
        <v>0</v>
      </c>
      <c r="G35" s="418">
        <f t="shared" ref="G35" si="10">E35+F35</f>
        <v>0</v>
      </c>
      <c r="H35" s="36"/>
    </row>
    <row r="36" spans="1:11" s="3" customFormat="1" ht="15" customHeight="1">
      <c r="A36" s="296">
        <v>826</v>
      </c>
      <c r="B36" s="550" t="s">
        <v>37</v>
      </c>
      <c r="C36" s="551"/>
      <c r="D36" s="231"/>
      <c r="E36" s="422">
        <v>0</v>
      </c>
      <c r="F36" s="423">
        <f t="shared" si="8"/>
        <v>0</v>
      </c>
      <c r="G36" s="424">
        <f>E36+F36</f>
        <v>0</v>
      </c>
      <c r="H36" s="36"/>
    </row>
    <row r="37" spans="1:11" s="3" customFormat="1" ht="15" customHeight="1">
      <c r="A37" s="297"/>
      <c r="B37" s="548" t="s">
        <v>38</v>
      </c>
      <c r="C37" s="549"/>
      <c r="D37" s="233"/>
      <c r="E37" s="425">
        <v>0</v>
      </c>
      <c r="F37" s="426">
        <f t="shared" si="8"/>
        <v>0</v>
      </c>
      <c r="G37" s="427">
        <f t="shared" ref="G37" si="11">E37+F37</f>
        <v>0</v>
      </c>
      <c r="H37" s="36"/>
    </row>
    <row r="38" spans="1:11" s="3" customFormat="1" ht="15" customHeight="1">
      <c r="A38" s="298">
        <v>830</v>
      </c>
      <c r="B38" s="548" t="s">
        <v>37</v>
      </c>
      <c r="C38" s="549"/>
      <c r="D38" s="233"/>
      <c r="E38" s="425">
        <v>0</v>
      </c>
      <c r="F38" s="426">
        <f t="shared" ref="F38:F39" si="12">E38*F$11</f>
        <v>0</v>
      </c>
      <c r="G38" s="427">
        <f>E38+F38</f>
        <v>0</v>
      </c>
      <c r="H38" s="36"/>
    </row>
    <row r="39" spans="1:11" s="3" customFormat="1" ht="15" customHeight="1">
      <c r="A39" s="297"/>
      <c r="B39" s="548" t="s">
        <v>38</v>
      </c>
      <c r="C39" s="549"/>
      <c r="D39" s="233"/>
      <c r="E39" s="425">
        <v>0</v>
      </c>
      <c r="F39" s="426">
        <f t="shared" si="12"/>
        <v>0</v>
      </c>
      <c r="G39" s="427">
        <f t="shared" ref="G39" si="13">E39+F39</f>
        <v>0</v>
      </c>
      <c r="H39" s="36"/>
    </row>
    <row r="40" spans="1:11" s="3" customFormat="1" ht="15" customHeight="1">
      <c r="A40" s="298">
        <v>870</v>
      </c>
      <c r="B40" s="548" t="s">
        <v>37</v>
      </c>
      <c r="C40" s="549"/>
      <c r="D40" s="233"/>
      <c r="E40" s="425">
        <v>0</v>
      </c>
      <c r="F40" s="426">
        <f t="shared" si="8"/>
        <v>0</v>
      </c>
      <c r="G40" s="427">
        <f>E40+F40</f>
        <v>0</v>
      </c>
      <c r="H40" s="36"/>
    </row>
    <row r="41" spans="1:11" s="3" customFormat="1" ht="15" customHeight="1" thickBot="1">
      <c r="A41" s="299"/>
      <c r="B41" s="574" t="s">
        <v>38</v>
      </c>
      <c r="C41" s="575"/>
      <c r="D41" s="234"/>
      <c r="E41" s="428">
        <v>0</v>
      </c>
      <c r="F41" s="429">
        <f t="shared" ref="F41" si="14">E41*F$11</f>
        <v>0</v>
      </c>
      <c r="G41" s="430">
        <f t="shared" ref="G41" si="15">E41+F41</f>
        <v>0</v>
      </c>
      <c r="H41" s="36"/>
    </row>
    <row r="42" spans="1:11" s="3" customFormat="1" ht="9.9499999999999993" customHeight="1" thickTop="1" thickBot="1">
      <c r="A42" s="224"/>
      <c r="B42" s="235"/>
      <c r="C42" s="235"/>
      <c r="D42" s="226"/>
      <c r="E42" s="227"/>
      <c r="F42" s="228"/>
      <c r="G42" s="229"/>
      <c r="H42" s="36"/>
    </row>
    <row r="43" spans="1:11" s="3" customFormat="1" ht="15" customHeight="1" thickTop="1">
      <c r="A43" s="218">
        <v>1010</v>
      </c>
      <c r="B43" s="556" t="s">
        <v>37</v>
      </c>
      <c r="C43" s="557"/>
      <c r="D43" s="219"/>
      <c r="E43" s="384">
        <v>0</v>
      </c>
      <c r="F43" s="385">
        <f>E43*F$11</f>
        <v>0</v>
      </c>
      <c r="G43" s="386">
        <f>E43+F43</f>
        <v>0</v>
      </c>
      <c r="H43" s="36"/>
    </row>
    <row r="44" spans="1:11" s="3" customFormat="1" ht="15" customHeight="1">
      <c r="A44" s="294"/>
      <c r="B44" s="552" t="s">
        <v>38</v>
      </c>
      <c r="C44" s="553"/>
      <c r="D44" s="221"/>
      <c r="E44" s="416">
        <v>0</v>
      </c>
      <c r="F44" s="417">
        <f>E44*F$11</f>
        <v>0</v>
      </c>
      <c r="G44" s="418">
        <f t="shared" ref="G44" si="16">E44+F44</f>
        <v>0</v>
      </c>
      <c r="H44" s="36"/>
    </row>
    <row r="45" spans="1:11" s="3" customFormat="1" ht="15" customHeight="1">
      <c r="A45" s="220">
        <v>1015</v>
      </c>
      <c r="B45" s="552" t="s">
        <v>37</v>
      </c>
      <c r="C45" s="553"/>
      <c r="D45" s="221"/>
      <c r="E45" s="416">
        <v>0</v>
      </c>
      <c r="F45" s="417">
        <f t="shared" ref="F45:F60" si="17">E45*F$11</f>
        <v>0</v>
      </c>
      <c r="G45" s="418">
        <f>E45+F45</f>
        <v>0</v>
      </c>
      <c r="H45" s="36"/>
    </row>
    <row r="46" spans="1:11" s="3" customFormat="1" ht="15" customHeight="1">
      <c r="A46" s="220">
        <v>1016</v>
      </c>
      <c r="B46" s="552" t="s">
        <v>37</v>
      </c>
      <c r="C46" s="553"/>
      <c r="D46" s="221"/>
      <c r="E46" s="416">
        <v>0</v>
      </c>
      <c r="F46" s="417">
        <f t="shared" si="17"/>
        <v>0</v>
      </c>
      <c r="G46" s="418">
        <f>E46+F46</f>
        <v>0</v>
      </c>
      <c r="H46" s="36"/>
      <c r="I46" s="36"/>
      <c r="J46" s="36"/>
      <c r="K46" s="36"/>
    </row>
    <row r="47" spans="1:11" s="3" customFormat="1" ht="15" customHeight="1">
      <c r="A47" s="220" t="s">
        <v>87</v>
      </c>
      <c r="B47" s="552" t="s">
        <v>37</v>
      </c>
      <c r="C47" s="553"/>
      <c r="D47" s="221"/>
      <c r="E47" s="416">
        <v>0</v>
      </c>
      <c r="F47" s="417">
        <f t="shared" si="17"/>
        <v>0</v>
      </c>
      <c r="G47" s="418">
        <f>E47+F47</f>
        <v>0</v>
      </c>
      <c r="H47" s="36"/>
      <c r="I47" s="36"/>
      <c r="J47" s="36"/>
      <c r="K47" s="36"/>
    </row>
    <row r="48" spans="1:11" s="3" customFormat="1" ht="15" customHeight="1">
      <c r="A48" s="294"/>
      <c r="B48" s="552" t="s">
        <v>38</v>
      </c>
      <c r="C48" s="553"/>
      <c r="D48" s="221"/>
      <c r="E48" s="416">
        <v>0</v>
      </c>
      <c r="F48" s="417">
        <f t="shared" si="17"/>
        <v>0</v>
      </c>
      <c r="G48" s="418">
        <f t="shared" ref="G48" si="18">E48+F48</f>
        <v>0</v>
      </c>
      <c r="H48" s="36"/>
      <c r="I48" s="36"/>
      <c r="J48" s="36"/>
      <c r="K48" s="36"/>
    </row>
    <row r="49" spans="1:11" s="3" customFormat="1" ht="15" customHeight="1">
      <c r="A49" s="220">
        <v>1020</v>
      </c>
      <c r="B49" s="552" t="s">
        <v>37</v>
      </c>
      <c r="C49" s="553"/>
      <c r="D49" s="221"/>
      <c r="E49" s="416">
        <v>0</v>
      </c>
      <c r="F49" s="417">
        <f t="shared" si="17"/>
        <v>0</v>
      </c>
      <c r="G49" s="418">
        <f>E49+F49</f>
        <v>0</v>
      </c>
      <c r="H49" s="36"/>
      <c r="I49" s="36"/>
      <c r="J49" s="36"/>
      <c r="K49" s="36"/>
    </row>
    <row r="50" spans="1:11" s="3" customFormat="1" ht="15" customHeight="1">
      <c r="A50" s="220">
        <v>1026</v>
      </c>
      <c r="B50" s="552" t="s">
        <v>37</v>
      </c>
      <c r="C50" s="553"/>
      <c r="D50" s="221"/>
      <c r="E50" s="416">
        <v>0</v>
      </c>
      <c r="F50" s="417">
        <f t="shared" si="17"/>
        <v>0</v>
      </c>
      <c r="G50" s="418">
        <f>E50+F50</f>
        <v>0</v>
      </c>
      <c r="H50" s="36"/>
      <c r="I50" s="36"/>
      <c r="J50" s="36"/>
      <c r="K50" s="36"/>
    </row>
    <row r="51" spans="1:11" s="3" customFormat="1" ht="15" customHeight="1">
      <c r="A51" s="220">
        <v>1030</v>
      </c>
      <c r="B51" s="552" t="s">
        <v>37</v>
      </c>
      <c r="C51" s="553"/>
      <c r="D51" s="221"/>
      <c r="E51" s="416">
        <v>0</v>
      </c>
      <c r="F51" s="417">
        <f t="shared" si="17"/>
        <v>0</v>
      </c>
      <c r="G51" s="418">
        <f>E51+F51</f>
        <v>0</v>
      </c>
      <c r="H51" s="36"/>
      <c r="I51" s="36"/>
      <c r="J51" s="36"/>
      <c r="K51" s="36"/>
    </row>
    <row r="52" spans="1:11" s="3" customFormat="1" ht="15" customHeight="1">
      <c r="A52" s="294"/>
      <c r="B52" s="552" t="s">
        <v>38</v>
      </c>
      <c r="C52" s="553"/>
      <c r="D52" s="221"/>
      <c r="E52" s="416">
        <v>0</v>
      </c>
      <c r="F52" s="417">
        <f t="shared" si="17"/>
        <v>0</v>
      </c>
      <c r="G52" s="418">
        <f t="shared" ref="G52" si="19">E52+F52</f>
        <v>0</v>
      </c>
      <c r="H52" s="36"/>
      <c r="I52" s="36"/>
      <c r="J52" s="36"/>
      <c r="K52" s="36"/>
    </row>
    <row r="53" spans="1:11" s="3" customFormat="1" ht="15" customHeight="1">
      <c r="A53" s="220">
        <v>1035</v>
      </c>
      <c r="B53" s="552" t="s">
        <v>37</v>
      </c>
      <c r="C53" s="553"/>
      <c r="D53" s="221"/>
      <c r="E53" s="416">
        <v>0</v>
      </c>
      <c r="F53" s="417">
        <f t="shared" si="17"/>
        <v>0</v>
      </c>
      <c r="G53" s="418">
        <f>E53+F53</f>
        <v>0</v>
      </c>
      <c r="H53" s="36"/>
      <c r="I53" s="36"/>
      <c r="J53" s="36"/>
      <c r="K53" s="36"/>
    </row>
    <row r="54" spans="1:11" s="3" customFormat="1" ht="15" customHeight="1">
      <c r="A54" s="294"/>
      <c r="B54" s="552" t="s">
        <v>38</v>
      </c>
      <c r="C54" s="553"/>
      <c r="D54" s="221"/>
      <c r="E54" s="416">
        <v>0</v>
      </c>
      <c r="F54" s="417">
        <f t="shared" si="17"/>
        <v>0</v>
      </c>
      <c r="G54" s="418">
        <f t="shared" ref="G54" si="20">E54+F54</f>
        <v>0</v>
      </c>
      <c r="H54" s="36"/>
      <c r="I54" s="36"/>
      <c r="J54" s="36"/>
      <c r="K54" s="36"/>
    </row>
    <row r="55" spans="1:11" s="3" customFormat="1" ht="15" customHeight="1">
      <c r="A55" s="220">
        <v>1046</v>
      </c>
      <c r="B55" s="552" t="s">
        <v>37</v>
      </c>
      <c r="C55" s="553"/>
      <c r="D55" s="221"/>
      <c r="E55" s="416">
        <v>0</v>
      </c>
      <c r="F55" s="417">
        <f t="shared" si="17"/>
        <v>0</v>
      </c>
      <c r="G55" s="418">
        <f>E55+F55</f>
        <v>0</v>
      </c>
      <c r="H55" s="36"/>
      <c r="I55" s="36"/>
      <c r="J55" s="36"/>
      <c r="K55" s="36"/>
    </row>
    <row r="56" spans="1:11" s="3" customFormat="1" ht="15" customHeight="1">
      <c r="A56" s="294"/>
      <c r="B56" s="552" t="s">
        <v>38</v>
      </c>
      <c r="C56" s="553"/>
      <c r="D56" s="221"/>
      <c r="E56" s="416">
        <v>0</v>
      </c>
      <c r="F56" s="417">
        <f t="shared" si="17"/>
        <v>0</v>
      </c>
      <c r="G56" s="418">
        <f t="shared" ref="G56" si="21">E56+F56</f>
        <v>0</v>
      </c>
      <c r="H56" s="36"/>
      <c r="I56" s="36"/>
      <c r="J56" s="36"/>
      <c r="K56" s="36"/>
    </row>
    <row r="57" spans="1:11" s="3" customFormat="1" ht="15" customHeight="1">
      <c r="A57" s="220">
        <v>1050</v>
      </c>
      <c r="B57" s="552" t="s">
        <v>37</v>
      </c>
      <c r="C57" s="553"/>
      <c r="D57" s="221"/>
      <c r="E57" s="416">
        <v>0</v>
      </c>
      <c r="F57" s="417">
        <f t="shared" si="17"/>
        <v>0</v>
      </c>
      <c r="G57" s="418">
        <f>E57+F57</f>
        <v>0</v>
      </c>
      <c r="H57" s="36"/>
      <c r="I57" s="36"/>
      <c r="J57" s="36"/>
      <c r="K57" s="36"/>
    </row>
    <row r="58" spans="1:11" s="3" customFormat="1" ht="15" customHeight="1">
      <c r="A58" s="294"/>
      <c r="B58" s="552" t="s">
        <v>38</v>
      </c>
      <c r="C58" s="553"/>
      <c r="D58" s="221"/>
      <c r="E58" s="416">
        <v>0</v>
      </c>
      <c r="F58" s="417">
        <f t="shared" si="17"/>
        <v>0</v>
      </c>
      <c r="G58" s="418">
        <f t="shared" ref="G58" si="22">E58+F58</f>
        <v>0</v>
      </c>
      <c r="H58" s="36"/>
      <c r="I58" s="36"/>
      <c r="J58" s="36"/>
      <c r="K58" s="36"/>
    </row>
    <row r="59" spans="1:11" s="3" customFormat="1" ht="15" customHeight="1">
      <c r="A59" s="220">
        <v>1086</v>
      </c>
      <c r="B59" s="552" t="s">
        <v>37</v>
      </c>
      <c r="C59" s="553"/>
      <c r="D59" s="221"/>
      <c r="E59" s="416">
        <v>0</v>
      </c>
      <c r="F59" s="417">
        <f t="shared" si="17"/>
        <v>0</v>
      </c>
      <c r="G59" s="418">
        <f>E59+F59</f>
        <v>0</v>
      </c>
      <c r="H59" s="36"/>
      <c r="I59" s="36"/>
      <c r="J59" s="36"/>
      <c r="K59" s="36"/>
    </row>
    <row r="60" spans="1:11" s="3" customFormat="1" ht="15" customHeight="1" thickBot="1">
      <c r="A60" s="295"/>
      <c r="B60" s="554" t="s">
        <v>38</v>
      </c>
      <c r="C60" s="555"/>
      <c r="D60" s="223"/>
      <c r="E60" s="431">
        <v>0</v>
      </c>
      <c r="F60" s="420">
        <f t="shared" si="17"/>
        <v>0</v>
      </c>
      <c r="G60" s="432">
        <f t="shared" ref="G60" si="23">E60+F60</f>
        <v>0</v>
      </c>
      <c r="H60" s="36"/>
      <c r="I60" s="36"/>
      <c r="J60" s="36"/>
      <c r="K60" s="36"/>
    </row>
    <row r="61" spans="1:11" s="3" customFormat="1" ht="9.9499999999999993" customHeight="1" thickTop="1" thickBot="1">
      <c r="A61" s="224"/>
      <c r="B61" s="235"/>
      <c r="C61" s="235"/>
      <c r="D61" s="226"/>
      <c r="E61" s="227"/>
      <c r="F61" s="228"/>
      <c r="G61" s="229"/>
      <c r="H61" s="36"/>
      <c r="I61" s="36"/>
      <c r="J61" s="36"/>
      <c r="K61" s="36"/>
    </row>
    <row r="62" spans="1:11" s="3" customFormat="1" ht="20.100000000000001" customHeight="1" thickTop="1" thickBot="1">
      <c r="A62" s="51" t="s">
        <v>15</v>
      </c>
      <c r="B62" s="570" t="str">
        <f>All!B50</f>
        <v>Hourly Rate for repairs and authorized service outside of contractual obligations</v>
      </c>
      <c r="C62" s="571"/>
      <c r="D62" s="571"/>
      <c r="E62" s="571"/>
      <c r="F62" s="572"/>
      <c r="G62" s="433" t="str">
        <f>All!H50</f>
        <v>$0.00 / hr</v>
      </c>
    </row>
    <row r="63" spans="1:11" s="3" customFormat="1" ht="20.100000000000001" customHeight="1" thickTop="1">
      <c r="A63" s="528" t="s">
        <v>16</v>
      </c>
      <c r="B63" s="529"/>
      <c r="C63" s="529"/>
      <c r="D63" s="529"/>
      <c r="E63" s="529"/>
      <c r="F63" s="529"/>
      <c r="G63" s="530"/>
      <c r="H63" s="170"/>
      <c r="I63" s="12"/>
      <c r="J63" s="12"/>
    </row>
    <row r="64" spans="1:11" s="3" customFormat="1" ht="15" customHeight="1">
      <c r="A64" s="564" t="s">
        <v>67</v>
      </c>
      <c r="B64" s="565"/>
      <c r="C64" s="565"/>
      <c r="D64" s="565"/>
      <c r="E64" s="565"/>
      <c r="F64" s="565"/>
      <c r="G64" s="566"/>
      <c r="H64" s="5"/>
      <c r="I64" s="13"/>
      <c r="J64" s="13"/>
    </row>
    <row r="65" spans="1:10" s="3" customFormat="1" ht="15" customHeight="1">
      <c r="A65" s="564" t="s">
        <v>68</v>
      </c>
      <c r="B65" s="565"/>
      <c r="C65" s="565"/>
      <c r="D65" s="565"/>
      <c r="E65" s="565"/>
      <c r="F65" s="565"/>
      <c r="G65" s="566"/>
      <c r="H65" s="5"/>
      <c r="I65" s="12"/>
      <c r="J65" s="12"/>
    </row>
    <row r="66" spans="1:10" s="3" customFormat="1" ht="15" customHeight="1">
      <c r="A66" s="567" t="s">
        <v>69</v>
      </c>
      <c r="B66" s="568"/>
      <c r="C66" s="568"/>
      <c r="D66" s="568"/>
      <c r="E66" s="568"/>
      <c r="F66" s="568"/>
      <c r="G66" s="569"/>
      <c r="H66" s="8"/>
      <c r="I66" s="12"/>
      <c r="J66" s="12"/>
    </row>
    <row r="67" spans="1:10" s="3" customFormat="1" ht="15" customHeight="1">
      <c r="A67" s="567" t="s">
        <v>70</v>
      </c>
      <c r="B67" s="568"/>
      <c r="C67" s="568"/>
      <c r="D67" s="568"/>
      <c r="E67" s="568"/>
      <c r="F67" s="568"/>
      <c r="G67" s="569"/>
      <c r="H67" s="8"/>
      <c r="I67" s="12"/>
      <c r="J67" s="14"/>
    </row>
    <row r="68" spans="1:10" s="3" customFormat="1" ht="15" customHeight="1">
      <c r="A68" s="567" t="s">
        <v>71</v>
      </c>
      <c r="B68" s="568"/>
      <c r="C68" s="568"/>
      <c r="D68" s="568"/>
      <c r="E68" s="568"/>
      <c r="F68" s="568"/>
      <c r="G68" s="569"/>
      <c r="H68" s="8"/>
      <c r="I68" s="14"/>
      <c r="J68" s="12"/>
    </row>
    <row r="69" spans="1:10" s="3" customFormat="1" ht="15" customHeight="1">
      <c r="A69" s="564" t="s">
        <v>72</v>
      </c>
      <c r="B69" s="565"/>
      <c r="C69" s="565"/>
      <c r="D69" s="565"/>
      <c r="E69" s="565"/>
      <c r="F69" s="565"/>
      <c r="G69" s="566"/>
      <c r="H69" s="5"/>
      <c r="I69" s="12"/>
      <c r="J69" s="12"/>
    </row>
    <row r="70" spans="1:10" s="3" customFormat="1" ht="15" customHeight="1">
      <c r="A70" s="564" t="s">
        <v>73</v>
      </c>
      <c r="B70" s="565"/>
      <c r="C70" s="565"/>
      <c r="D70" s="565"/>
      <c r="E70" s="565"/>
      <c r="F70" s="565"/>
      <c r="G70" s="566"/>
      <c r="H70" s="5"/>
      <c r="I70" s="12"/>
      <c r="J70" s="12"/>
    </row>
    <row r="71" spans="1:10" s="3" customFormat="1" ht="15" customHeight="1">
      <c r="A71" s="564" t="s">
        <v>74</v>
      </c>
      <c r="B71" s="565"/>
      <c r="C71" s="565"/>
      <c r="D71" s="565"/>
      <c r="E71" s="565"/>
      <c r="F71" s="565"/>
      <c r="G71" s="566"/>
      <c r="H71" s="5"/>
      <c r="I71" s="12"/>
      <c r="J71" s="12"/>
    </row>
    <row r="72" spans="1:10" s="3" customFormat="1" ht="15" customHeight="1">
      <c r="A72" s="567" t="s">
        <v>75</v>
      </c>
      <c r="B72" s="568"/>
      <c r="C72" s="568"/>
      <c r="D72" s="568"/>
      <c r="E72" s="568"/>
      <c r="F72" s="568"/>
      <c r="G72" s="569"/>
      <c r="H72" s="8"/>
      <c r="I72" s="12"/>
      <c r="J72" s="12"/>
    </row>
    <row r="73" spans="1:10" s="3" customFormat="1" ht="15" customHeight="1">
      <c r="A73" s="10"/>
      <c r="B73" s="5"/>
      <c r="C73" s="5"/>
      <c r="D73" s="573" t="s">
        <v>25</v>
      </c>
      <c r="E73" s="573"/>
      <c r="F73" s="573"/>
      <c r="G73" s="164"/>
      <c r="H73" s="5"/>
    </row>
    <row r="74" spans="1:10" s="3" customFormat="1" ht="15" customHeight="1">
      <c r="A74" s="10"/>
      <c r="B74" s="5"/>
      <c r="C74" s="5"/>
      <c r="D74" s="5"/>
      <c r="E74" s="5"/>
      <c r="F74" s="5"/>
      <c r="G74" s="6"/>
      <c r="H74" s="5"/>
    </row>
    <row r="75" spans="1:10" s="3" customFormat="1" ht="15" customHeight="1">
      <c r="A75" s="10"/>
      <c r="B75" s="5"/>
      <c r="C75" s="5"/>
      <c r="D75" s="573" t="s">
        <v>53</v>
      </c>
      <c r="E75" s="573"/>
      <c r="F75" s="573"/>
      <c r="G75" s="164"/>
      <c r="H75" s="19"/>
    </row>
    <row r="76" spans="1:10" s="3" customFormat="1" ht="15" customHeight="1">
      <c r="A76" s="10"/>
      <c r="B76" s="5"/>
      <c r="C76" s="5"/>
      <c r="D76" s="5"/>
      <c r="E76" s="5"/>
      <c r="F76" s="5"/>
      <c r="G76" s="6"/>
      <c r="H76" s="5"/>
    </row>
    <row r="77" spans="1:10" s="3" customFormat="1" ht="20.100000000000001" customHeight="1">
      <c r="A77" s="4"/>
      <c r="B77" s="517" t="s">
        <v>134</v>
      </c>
      <c r="C77" s="517"/>
      <c r="D77" s="162">
        <v>30</v>
      </c>
      <c r="E77" s="23"/>
      <c r="F77" s="26" t="s">
        <v>132</v>
      </c>
      <c r="G77" s="137"/>
      <c r="H77" s="171"/>
    </row>
    <row r="78" spans="1:10" s="3" customFormat="1" ht="15" customHeight="1" thickBot="1">
      <c r="A78" s="15"/>
      <c r="B78" s="16"/>
      <c r="C78" s="16"/>
      <c r="D78" s="16"/>
      <c r="E78" s="16"/>
      <c r="F78" s="16"/>
      <c r="G78" s="25"/>
    </row>
    <row r="79" spans="1:10" s="3" customFormat="1" ht="15.75" thickTop="1"/>
    <row r="80" spans="1:1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sheetData>
  <mergeCells count="65">
    <mergeCell ref="B27:C27"/>
    <mergeCell ref="B28:C28"/>
    <mergeCell ref="B32:C32"/>
    <mergeCell ref="B77:C77"/>
    <mergeCell ref="D73:F73"/>
    <mergeCell ref="D75:F75"/>
    <mergeCell ref="B59:C59"/>
    <mergeCell ref="B60:C60"/>
    <mergeCell ref="A71:G71"/>
    <mergeCell ref="A72:G72"/>
    <mergeCell ref="B40:C40"/>
    <mergeCell ref="B41:C41"/>
    <mergeCell ref="B43:C43"/>
    <mergeCell ref="B58:C58"/>
    <mergeCell ref="B46:C46"/>
    <mergeCell ref="B47:C47"/>
    <mergeCell ref="B48:C48"/>
    <mergeCell ref="B50:C50"/>
    <mergeCell ref="A63:G63"/>
    <mergeCell ref="B49:C49"/>
    <mergeCell ref="B44:C44"/>
    <mergeCell ref="B45:C45"/>
    <mergeCell ref="B62:F62"/>
    <mergeCell ref="B55:C55"/>
    <mergeCell ref="B56:C56"/>
    <mergeCell ref="B57:C57"/>
    <mergeCell ref="B51:C51"/>
    <mergeCell ref="B52:C52"/>
    <mergeCell ref="B53:C53"/>
    <mergeCell ref="B54:C54"/>
    <mergeCell ref="A69:G69"/>
    <mergeCell ref="A70:G70"/>
    <mergeCell ref="A64:G64"/>
    <mergeCell ref="A65:G65"/>
    <mergeCell ref="A66:G66"/>
    <mergeCell ref="A67:G67"/>
    <mergeCell ref="A68:G68"/>
    <mergeCell ref="B13:C13"/>
    <mergeCell ref="B14:C14"/>
    <mergeCell ref="B15:C15"/>
    <mergeCell ref="B16:C16"/>
    <mergeCell ref="B18:C18"/>
    <mergeCell ref="B17:C17"/>
    <mergeCell ref="A1:G1"/>
    <mergeCell ref="A2:G2"/>
    <mergeCell ref="B11:C11"/>
    <mergeCell ref="A10:G10"/>
    <mergeCell ref="E7:F7"/>
    <mergeCell ref="E8:F8"/>
    <mergeCell ref="B38:C38"/>
    <mergeCell ref="B39:C39"/>
    <mergeCell ref="B36:C36"/>
    <mergeCell ref="B37:C37"/>
    <mergeCell ref="B19:C19"/>
    <mergeCell ref="B20:C20"/>
    <mergeCell ref="B21:C21"/>
    <mergeCell ref="B35:C35"/>
    <mergeCell ref="B34:C34"/>
    <mergeCell ref="B25:C25"/>
    <mergeCell ref="B30:C30"/>
    <mergeCell ref="B33:C33"/>
    <mergeCell ref="B22:C22"/>
    <mergeCell ref="B23:C23"/>
    <mergeCell ref="B24:C24"/>
    <mergeCell ref="B31:C31"/>
  </mergeCells>
  <printOptions horizontalCentered="1"/>
  <pageMargins left="0.25" right="0.25" top="0.5" bottom="0.25" header="0.3" footer="0.3"/>
  <pageSetup paperSize="5" scale="8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A201D-86D4-4453-9DA5-47881FA8561C}">
  <sheetPr>
    <pageSetUpPr fitToPage="1"/>
  </sheetPr>
  <dimension ref="A1:J76"/>
  <sheetViews>
    <sheetView view="pageBreakPreview" zoomScaleNormal="100" zoomScaleSheetLayoutView="100" workbookViewId="0">
      <selection activeCell="B4" sqref="B4"/>
    </sheetView>
  </sheetViews>
  <sheetFormatPr defaultColWidth="11.44140625" defaultRowHeight="15"/>
  <cols>
    <col min="1" max="1" width="14.88671875" style="55" customWidth="1"/>
    <col min="2" max="2" width="30.77734375" style="55" customWidth="1"/>
    <col min="3" max="3" width="10.77734375" style="55" customWidth="1"/>
    <col min="4" max="4" width="5.77734375" style="56" customWidth="1"/>
    <col min="5" max="7" width="8.77734375" style="57" customWidth="1"/>
    <col min="8" max="8" width="11.44140625" style="58"/>
    <col min="9" max="16384" width="11.44140625" style="55"/>
  </cols>
  <sheetData>
    <row r="1" spans="1:9" s="3" customFormat="1" ht="15" customHeight="1" thickTop="1">
      <c r="A1" s="519"/>
      <c r="B1" s="520"/>
      <c r="C1" s="520"/>
      <c r="D1" s="520"/>
      <c r="E1" s="520"/>
      <c r="F1" s="520"/>
      <c r="G1" s="520"/>
      <c r="H1" s="521"/>
    </row>
    <row r="2" spans="1:9" s="61" customFormat="1" ht="20.100000000000001" customHeight="1">
      <c r="A2" s="522" t="s">
        <v>21</v>
      </c>
      <c r="B2" s="523"/>
      <c r="C2" s="523"/>
      <c r="D2" s="523"/>
      <c r="E2" s="523"/>
      <c r="F2" s="523"/>
      <c r="G2" s="523"/>
      <c r="H2" s="524"/>
    </row>
    <row r="3" spans="1:9" s="3" customFormat="1" ht="15" customHeight="1">
      <c r="A3" s="30"/>
      <c r="B3" s="29"/>
      <c r="C3" s="29"/>
      <c r="D3" s="29"/>
      <c r="E3" s="29"/>
      <c r="F3" s="29"/>
      <c r="G3" s="29"/>
      <c r="H3" s="31"/>
    </row>
    <row r="4" spans="1:9" s="3" customFormat="1" ht="15" customHeight="1">
      <c r="A4" s="161" t="s">
        <v>27</v>
      </c>
      <c r="B4" s="32" t="str">
        <f>All!B4</f>
        <v>Merkley Oaks</v>
      </c>
      <c r="C4" s="143"/>
      <c r="D4" s="576" t="s">
        <v>28</v>
      </c>
      <c r="E4" s="576"/>
      <c r="F4" s="578">
        <f>All!G4</f>
        <v>45748</v>
      </c>
      <c r="G4" s="578"/>
      <c r="H4" s="174"/>
    </row>
    <row r="5" spans="1:9" s="3" customFormat="1" ht="15" customHeight="1">
      <c r="A5" s="161" t="s">
        <v>1</v>
      </c>
      <c r="B5" s="46" t="str">
        <f>All!B5</f>
        <v>ALL SERIES</v>
      </c>
      <c r="D5" s="577" t="s">
        <v>2</v>
      </c>
      <c r="E5" s="577"/>
      <c r="F5" s="579" t="str">
        <f>All!G5</f>
        <v>XXX - XXX</v>
      </c>
      <c r="G5" s="579"/>
      <c r="H5" s="174"/>
    </row>
    <row r="6" spans="1:9" s="3" customFormat="1" ht="15" customHeight="1">
      <c r="A6" s="161"/>
      <c r="B6" s="19" t="s">
        <v>0</v>
      </c>
      <c r="H6" s="9"/>
    </row>
    <row r="7" spans="1:9" s="3" customFormat="1" ht="15" customHeight="1">
      <c r="A7" s="161" t="s">
        <v>29</v>
      </c>
      <c r="B7" s="32" t="str">
        <f>All!B7</f>
        <v>T. B. A.</v>
      </c>
      <c r="C7" s="143"/>
      <c r="E7" s="534" t="s">
        <v>3</v>
      </c>
      <c r="F7" s="534"/>
      <c r="G7" s="534"/>
      <c r="H7" s="137"/>
    </row>
    <row r="8" spans="1:9" s="3" customFormat="1" ht="15" customHeight="1">
      <c r="A8" s="161" t="s">
        <v>4</v>
      </c>
      <c r="B8" s="45" t="str">
        <f>All!B8</f>
        <v>A - 15</v>
      </c>
      <c r="C8" s="143"/>
      <c r="E8" s="580" t="str">
        <f>All!F8</f>
        <v>April 1, 2025 to March 31, 2026</v>
      </c>
      <c r="F8" s="580"/>
      <c r="G8" s="580"/>
      <c r="H8" s="137"/>
    </row>
    <row r="9" spans="1:9" s="3" customFormat="1" ht="15" customHeight="1" thickBot="1">
      <c r="A9" s="37"/>
      <c r="B9" s="38" t="s">
        <v>0</v>
      </c>
      <c r="C9" s="38"/>
      <c r="D9" s="38"/>
      <c r="E9" s="39"/>
      <c r="F9" s="39"/>
      <c r="G9" s="39"/>
      <c r="H9" s="40"/>
    </row>
    <row r="10" spans="1:9" s="3" customFormat="1" ht="15" customHeight="1" thickTop="1" thickBot="1">
      <c r="A10" s="7"/>
      <c r="B10" s="19"/>
      <c r="C10" s="19"/>
      <c r="D10" s="19"/>
      <c r="E10" s="5"/>
      <c r="F10" s="5"/>
      <c r="G10" s="5"/>
      <c r="H10" s="9"/>
    </row>
    <row r="11" spans="1:9" s="3" customFormat="1" ht="20.100000000000001" customHeight="1" thickTop="1" thickBot="1">
      <c r="A11" s="560" t="s">
        <v>88</v>
      </c>
      <c r="B11" s="561"/>
      <c r="C11" s="561"/>
      <c r="D11" s="561"/>
      <c r="E11" s="561"/>
      <c r="F11" s="561"/>
      <c r="G11" s="561"/>
      <c r="H11" s="562"/>
    </row>
    <row r="12" spans="1:9" s="143" customFormat="1" ht="18" customHeight="1" thickTop="1" thickBot="1">
      <c r="A12" s="165" t="s">
        <v>14</v>
      </c>
      <c r="B12" s="581" t="s">
        <v>22</v>
      </c>
      <c r="C12" s="582"/>
      <c r="D12" s="167"/>
      <c r="E12" s="168"/>
      <c r="F12" s="173" t="s">
        <v>24</v>
      </c>
      <c r="G12" s="168">
        <v>0.13</v>
      </c>
      <c r="H12" s="169" t="s">
        <v>5</v>
      </c>
    </row>
    <row r="13" spans="1:9" s="54" customFormat="1" ht="6.95" customHeight="1" thickTop="1" thickBot="1">
      <c r="A13" s="238"/>
      <c r="B13" s="239"/>
      <c r="C13" s="240"/>
      <c r="D13" s="241"/>
      <c r="E13" s="242"/>
      <c r="F13" s="242"/>
      <c r="G13" s="242"/>
      <c r="H13" s="243"/>
      <c r="I13" s="244"/>
    </row>
    <row r="14" spans="1:9" s="54" customFormat="1" ht="15" customHeight="1" thickTop="1">
      <c r="A14" s="245" t="s">
        <v>57</v>
      </c>
      <c r="B14" s="246" t="s">
        <v>129</v>
      </c>
      <c r="C14" s="247" t="s">
        <v>79</v>
      </c>
      <c r="D14" s="248">
        <v>8</v>
      </c>
      <c r="E14" s="434">
        <v>0</v>
      </c>
      <c r="F14" s="435">
        <f>E14*D14</f>
        <v>0</v>
      </c>
      <c r="G14" s="434">
        <f>F14*$G$12</f>
        <v>0</v>
      </c>
      <c r="H14" s="436">
        <f>F14+G14</f>
        <v>0</v>
      </c>
      <c r="I14" s="244"/>
    </row>
    <row r="15" spans="1:9" s="54" customFormat="1" ht="15" customHeight="1">
      <c r="A15" s="249"/>
      <c r="B15" s="250"/>
      <c r="C15" s="251" t="s">
        <v>80</v>
      </c>
      <c r="D15" s="252">
        <v>8</v>
      </c>
      <c r="E15" s="437">
        <v>0</v>
      </c>
      <c r="F15" s="438">
        <f t="shared" ref="F15" si="0">E15*D15</f>
        <v>0</v>
      </c>
      <c r="G15" s="439">
        <f t="shared" ref="G15" si="1">F15*$G$12</f>
        <v>0</v>
      </c>
      <c r="H15" s="440">
        <f t="shared" ref="H15" si="2">F15+G15</f>
        <v>0</v>
      </c>
      <c r="I15" s="244"/>
    </row>
    <row r="16" spans="1:9" s="54" customFormat="1" ht="15" customHeight="1">
      <c r="A16" s="253"/>
      <c r="B16" s="254"/>
      <c r="C16" s="255" t="s">
        <v>119</v>
      </c>
      <c r="D16" s="256">
        <v>4</v>
      </c>
      <c r="E16" s="439">
        <v>0</v>
      </c>
      <c r="F16" s="438">
        <f t="shared" ref="F16:F18" si="3">E16*D16</f>
        <v>0</v>
      </c>
      <c r="G16" s="439">
        <f t="shared" ref="G16:G18" si="4">F16*$G$12</f>
        <v>0</v>
      </c>
      <c r="H16" s="440">
        <f t="shared" ref="H16:H18" si="5">F16+G16</f>
        <v>0</v>
      </c>
      <c r="I16" s="244"/>
    </row>
    <row r="17" spans="1:9" s="54" customFormat="1" ht="15" customHeight="1">
      <c r="A17" s="253"/>
      <c r="B17" s="254" t="s">
        <v>58</v>
      </c>
      <c r="C17" s="255" t="s">
        <v>79</v>
      </c>
      <c r="D17" s="256">
        <v>8.5</v>
      </c>
      <c r="E17" s="439">
        <v>0</v>
      </c>
      <c r="F17" s="438">
        <f t="shared" si="3"/>
        <v>0</v>
      </c>
      <c r="G17" s="439">
        <f t="shared" si="4"/>
        <v>0</v>
      </c>
      <c r="H17" s="440">
        <f t="shared" si="5"/>
        <v>0</v>
      </c>
      <c r="I17" s="244"/>
    </row>
    <row r="18" spans="1:9" s="54" customFormat="1" ht="15" customHeight="1" thickBot="1">
      <c r="A18" s="257"/>
      <c r="B18" s="258"/>
      <c r="C18" s="259" t="s">
        <v>80</v>
      </c>
      <c r="D18" s="260">
        <v>8.5</v>
      </c>
      <c r="E18" s="441">
        <v>0</v>
      </c>
      <c r="F18" s="442">
        <f t="shared" si="3"/>
        <v>0</v>
      </c>
      <c r="G18" s="441">
        <f t="shared" si="4"/>
        <v>0</v>
      </c>
      <c r="H18" s="443">
        <f t="shared" si="5"/>
        <v>0</v>
      </c>
      <c r="I18" s="244"/>
    </row>
    <row r="19" spans="1:9" s="54" customFormat="1" ht="6.95" customHeight="1" thickTop="1" thickBot="1">
      <c r="A19" s="238"/>
      <c r="B19" s="239"/>
      <c r="C19" s="261"/>
      <c r="D19" s="241"/>
      <c r="E19" s="242"/>
      <c r="F19" s="242"/>
      <c r="G19" s="242"/>
      <c r="H19" s="243"/>
      <c r="I19" s="244"/>
    </row>
    <row r="20" spans="1:9" s="54" customFormat="1" ht="15" customHeight="1" thickTop="1">
      <c r="A20" s="262" t="s">
        <v>61</v>
      </c>
      <c r="B20" s="263" t="s">
        <v>129</v>
      </c>
      <c r="C20" s="264" t="s">
        <v>79</v>
      </c>
      <c r="D20" s="265">
        <v>7</v>
      </c>
      <c r="E20" s="444">
        <v>0</v>
      </c>
      <c r="F20" s="445">
        <f t="shared" ref="F20:F26" si="6">E20*D20</f>
        <v>0</v>
      </c>
      <c r="G20" s="434">
        <f>F20*$G$12</f>
        <v>0</v>
      </c>
      <c r="H20" s="446">
        <f t="shared" ref="H20:H30" si="7">F20+G20</f>
        <v>0</v>
      </c>
      <c r="I20" s="244"/>
    </row>
    <row r="21" spans="1:9" s="54" customFormat="1" ht="15" customHeight="1">
      <c r="A21" s="266"/>
      <c r="B21" s="267"/>
      <c r="C21" s="251" t="s">
        <v>80</v>
      </c>
      <c r="D21" s="252">
        <v>7</v>
      </c>
      <c r="E21" s="437">
        <v>0</v>
      </c>
      <c r="F21" s="438">
        <f t="shared" si="6"/>
        <v>0</v>
      </c>
      <c r="G21" s="439">
        <f t="shared" ref="G21" si="8">F21*$G$12</f>
        <v>0</v>
      </c>
      <c r="H21" s="440">
        <f t="shared" si="7"/>
        <v>0</v>
      </c>
      <c r="I21" s="244"/>
    </row>
    <row r="22" spans="1:9" s="54" customFormat="1" ht="15" customHeight="1">
      <c r="A22" s="268"/>
      <c r="B22" s="269"/>
      <c r="C22" s="255" t="s">
        <v>119</v>
      </c>
      <c r="D22" s="270">
        <v>3</v>
      </c>
      <c r="E22" s="439">
        <v>0</v>
      </c>
      <c r="F22" s="447">
        <f t="shared" si="6"/>
        <v>0</v>
      </c>
      <c r="G22" s="439">
        <f t="shared" ref="G22:G24" si="9">F22*$G$12</f>
        <v>0</v>
      </c>
      <c r="H22" s="448">
        <f t="shared" si="7"/>
        <v>0</v>
      </c>
      <c r="I22" s="244"/>
    </row>
    <row r="23" spans="1:9" s="54" customFormat="1" ht="15" customHeight="1">
      <c r="A23" s="268"/>
      <c r="B23" s="269" t="s">
        <v>58</v>
      </c>
      <c r="C23" s="271" t="s">
        <v>79</v>
      </c>
      <c r="D23" s="270">
        <v>10.5</v>
      </c>
      <c r="E23" s="449">
        <v>0</v>
      </c>
      <c r="F23" s="447">
        <f t="shared" si="6"/>
        <v>0</v>
      </c>
      <c r="G23" s="439">
        <f t="shared" si="9"/>
        <v>0</v>
      </c>
      <c r="H23" s="448">
        <f t="shared" si="7"/>
        <v>0</v>
      </c>
      <c r="I23" s="244"/>
    </row>
    <row r="24" spans="1:9" s="54" customFormat="1" ht="15" customHeight="1" thickBot="1">
      <c r="A24" s="272"/>
      <c r="B24" s="273"/>
      <c r="C24" s="274" t="s">
        <v>80</v>
      </c>
      <c r="D24" s="275">
        <v>10.5</v>
      </c>
      <c r="E24" s="450">
        <v>0</v>
      </c>
      <c r="F24" s="451">
        <f t="shared" si="6"/>
        <v>0</v>
      </c>
      <c r="G24" s="441">
        <f t="shared" si="9"/>
        <v>0</v>
      </c>
      <c r="H24" s="452">
        <f t="shared" si="7"/>
        <v>0</v>
      </c>
      <c r="I24" s="244"/>
    </row>
    <row r="25" spans="1:9" s="54" customFormat="1" ht="6.95" customHeight="1" thickTop="1" thickBot="1">
      <c r="A25" s="238"/>
      <c r="B25" s="239"/>
      <c r="C25" s="261"/>
      <c r="D25" s="241"/>
      <c r="E25" s="242"/>
      <c r="F25" s="242"/>
      <c r="G25" s="242"/>
      <c r="H25" s="243"/>
      <c r="I25" s="244"/>
    </row>
    <row r="26" spans="1:9" s="54" customFormat="1" ht="15" customHeight="1" thickTop="1">
      <c r="A26" s="245" t="s">
        <v>62</v>
      </c>
      <c r="B26" s="246" t="s">
        <v>129</v>
      </c>
      <c r="C26" s="247" t="s">
        <v>79</v>
      </c>
      <c r="D26" s="276">
        <v>7</v>
      </c>
      <c r="E26" s="453">
        <v>0</v>
      </c>
      <c r="F26" s="454">
        <f t="shared" si="6"/>
        <v>0</v>
      </c>
      <c r="G26" s="453">
        <f>F26*$G$12</f>
        <v>0</v>
      </c>
      <c r="H26" s="446">
        <f t="shared" si="7"/>
        <v>0</v>
      </c>
      <c r="I26" s="244"/>
    </row>
    <row r="27" spans="1:9" s="54" customFormat="1" ht="15" customHeight="1">
      <c r="A27" s="249"/>
      <c r="B27" s="250"/>
      <c r="C27" s="251" t="s">
        <v>80</v>
      </c>
      <c r="D27" s="277">
        <v>7</v>
      </c>
      <c r="E27" s="455">
        <v>0</v>
      </c>
      <c r="F27" s="456">
        <f t="shared" ref="F27" si="10">E27*D27</f>
        <v>0</v>
      </c>
      <c r="G27" s="439">
        <f t="shared" ref="G27" si="11">F27*$G$12</f>
        <v>0</v>
      </c>
      <c r="H27" s="440">
        <f t="shared" ref="H27" si="12">F27+G27</f>
        <v>0</v>
      </c>
      <c r="I27" s="244"/>
    </row>
    <row r="28" spans="1:9" s="54" customFormat="1" ht="15" customHeight="1">
      <c r="A28" s="253"/>
      <c r="B28" s="254"/>
      <c r="C28" s="255" t="s">
        <v>119</v>
      </c>
      <c r="D28" s="278">
        <v>3</v>
      </c>
      <c r="E28" s="457">
        <v>0</v>
      </c>
      <c r="F28" s="458">
        <f t="shared" ref="F28:F30" si="13">E28*D28</f>
        <v>0</v>
      </c>
      <c r="G28" s="459">
        <f t="shared" ref="G28:G30" si="14">F28*$G$12</f>
        <v>0</v>
      </c>
      <c r="H28" s="448">
        <f t="shared" si="7"/>
        <v>0</v>
      </c>
      <c r="I28" s="244"/>
    </row>
    <row r="29" spans="1:9" s="54" customFormat="1" ht="15" customHeight="1">
      <c r="A29" s="253"/>
      <c r="B29" s="254" t="s">
        <v>58</v>
      </c>
      <c r="C29" s="255" t="s">
        <v>79</v>
      </c>
      <c r="D29" s="278">
        <v>10</v>
      </c>
      <c r="E29" s="457">
        <v>0</v>
      </c>
      <c r="F29" s="458">
        <f t="shared" si="13"/>
        <v>0</v>
      </c>
      <c r="G29" s="459">
        <f t="shared" si="14"/>
        <v>0</v>
      </c>
      <c r="H29" s="448">
        <f t="shared" si="7"/>
        <v>0</v>
      </c>
      <c r="I29" s="244"/>
    </row>
    <row r="30" spans="1:9" s="54" customFormat="1" ht="15" customHeight="1" thickBot="1">
      <c r="A30" s="257"/>
      <c r="B30" s="258"/>
      <c r="C30" s="259" t="s">
        <v>80</v>
      </c>
      <c r="D30" s="279">
        <v>10</v>
      </c>
      <c r="E30" s="460">
        <v>0</v>
      </c>
      <c r="F30" s="461">
        <f t="shared" si="13"/>
        <v>0</v>
      </c>
      <c r="G30" s="460">
        <f t="shared" si="14"/>
        <v>0</v>
      </c>
      <c r="H30" s="452">
        <f t="shared" si="7"/>
        <v>0</v>
      </c>
      <c r="I30" s="244"/>
    </row>
    <row r="31" spans="1:9" s="54" customFormat="1" ht="6.95" customHeight="1" thickTop="1" thickBot="1">
      <c r="A31" s="238"/>
      <c r="B31" s="239"/>
      <c r="C31" s="261"/>
      <c r="D31" s="241"/>
      <c r="E31" s="242"/>
      <c r="F31" s="242"/>
      <c r="G31" s="242"/>
      <c r="H31" s="243"/>
      <c r="I31" s="244"/>
    </row>
    <row r="32" spans="1:9" s="54" customFormat="1" ht="15" customHeight="1" thickTop="1">
      <c r="A32" s="245" t="s">
        <v>63</v>
      </c>
      <c r="B32" s="246" t="s">
        <v>58</v>
      </c>
      <c r="C32" s="247" t="s">
        <v>79</v>
      </c>
      <c r="D32" s="276">
        <v>5.5</v>
      </c>
      <c r="E32" s="453">
        <v>0</v>
      </c>
      <c r="F32" s="454">
        <f t="shared" ref="F32" si="15">E32*D32</f>
        <v>0</v>
      </c>
      <c r="G32" s="453">
        <f>F32*$G$12</f>
        <v>0</v>
      </c>
      <c r="H32" s="446">
        <f t="shared" ref="H32:H35" si="16">F32+G32</f>
        <v>0</v>
      </c>
      <c r="I32" s="244"/>
    </row>
    <row r="33" spans="1:9" s="54" customFormat="1" ht="15" customHeight="1">
      <c r="A33" s="253"/>
      <c r="B33" s="254"/>
      <c r="C33" s="255" t="s">
        <v>80</v>
      </c>
      <c r="D33" s="278">
        <v>5.5</v>
      </c>
      <c r="E33" s="457">
        <v>0</v>
      </c>
      <c r="F33" s="458">
        <f t="shared" ref="F33:F35" si="17">E33*D33</f>
        <v>0</v>
      </c>
      <c r="G33" s="459">
        <f t="shared" ref="G33:G35" si="18">F33*$G$12</f>
        <v>0</v>
      </c>
      <c r="H33" s="448">
        <f t="shared" si="16"/>
        <v>0</v>
      </c>
      <c r="I33" s="244"/>
    </row>
    <row r="34" spans="1:9" s="54" customFormat="1" ht="15" customHeight="1">
      <c r="A34" s="253"/>
      <c r="B34" s="254" t="s">
        <v>58</v>
      </c>
      <c r="C34" s="255" t="s">
        <v>79</v>
      </c>
      <c r="D34" s="278">
        <v>2</v>
      </c>
      <c r="E34" s="457">
        <v>0</v>
      </c>
      <c r="F34" s="458">
        <f t="shared" si="17"/>
        <v>0</v>
      </c>
      <c r="G34" s="459">
        <f t="shared" si="18"/>
        <v>0</v>
      </c>
      <c r="H34" s="448">
        <f t="shared" si="16"/>
        <v>0</v>
      </c>
      <c r="I34" s="244"/>
    </row>
    <row r="35" spans="1:9" s="54" customFormat="1" ht="15" customHeight="1" thickBot="1">
      <c r="A35" s="257"/>
      <c r="B35" s="258"/>
      <c r="C35" s="259" t="s">
        <v>80</v>
      </c>
      <c r="D35" s="279">
        <v>2</v>
      </c>
      <c r="E35" s="460">
        <v>0</v>
      </c>
      <c r="F35" s="461">
        <f t="shared" si="17"/>
        <v>0</v>
      </c>
      <c r="G35" s="460">
        <f t="shared" si="18"/>
        <v>0</v>
      </c>
      <c r="H35" s="452">
        <f t="shared" si="16"/>
        <v>0</v>
      </c>
      <c r="I35" s="244"/>
    </row>
    <row r="36" spans="1:9" s="54" customFormat="1" ht="6.95" customHeight="1" thickTop="1" thickBot="1">
      <c r="A36" s="238"/>
      <c r="B36" s="239"/>
      <c r="C36" s="261"/>
      <c r="D36" s="241"/>
      <c r="E36" s="242"/>
      <c r="F36" s="242"/>
      <c r="G36" s="242"/>
      <c r="H36" s="243"/>
      <c r="I36" s="244"/>
    </row>
    <row r="37" spans="1:9" s="54" customFormat="1" ht="15" customHeight="1" thickTop="1">
      <c r="A37" s="245" t="s">
        <v>64</v>
      </c>
      <c r="B37" s="246" t="s">
        <v>129</v>
      </c>
      <c r="C37" s="247" t="s">
        <v>79</v>
      </c>
      <c r="D37" s="276">
        <v>7</v>
      </c>
      <c r="E37" s="453">
        <v>0</v>
      </c>
      <c r="F37" s="454">
        <f t="shared" ref="F37:F38" si="19">E37*D37</f>
        <v>0</v>
      </c>
      <c r="G37" s="453">
        <f>F37*$G$12</f>
        <v>0</v>
      </c>
      <c r="H37" s="446">
        <f t="shared" ref="H37:H41" si="20">F37+G37</f>
        <v>0</v>
      </c>
      <c r="I37" s="244"/>
    </row>
    <row r="38" spans="1:9" s="54" customFormat="1" ht="15" customHeight="1">
      <c r="A38" s="249"/>
      <c r="B38" s="250"/>
      <c r="C38" s="251" t="s">
        <v>80</v>
      </c>
      <c r="D38" s="277">
        <v>7</v>
      </c>
      <c r="E38" s="455">
        <v>0</v>
      </c>
      <c r="F38" s="456">
        <f t="shared" si="19"/>
        <v>0</v>
      </c>
      <c r="G38" s="439">
        <f t="shared" ref="G38" si="21">F38*$G$12</f>
        <v>0</v>
      </c>
      <c r="H38" s="440">
        <f t="shared" si="20"/>
        <v>0</v>
      </c>
      <c r="I38" s="244"/>
    </row>
    <row r="39" spans="1:9" s="54" customFormat="1" ht="15" customHeight="1">
      <c r="A39" s="253"/>
      <c r="B39" s="254"/>
      <c r="C39" s="255" t="s">
        <v>119</v>
      </c>
      <c r="D39" s="278">
        <v>3</v>
      </c>
      <c r="E39" s="457">
        <v>0</v>
      </c>
      <c r="F39" s="458">
        <f t="shared" ref="F39:F41" si="22">E39*D39</f>
        <v>0</v>
      </c>
      <c r="G39" s="459">
        <f t="shared" ref="G39:G48" si="23">F39*$G$12</f>
        <v>0</v>
      </c>
      <c r="H39" s="448">
        <f t="shared" si="20"/>
        <v>0</v>
      </c>
      <c r="I39" s="244"/>
    </row>
    <row r="40" spans="1:9" s="54" customFormat="1" ht="15" customHeight="1">
      <c r="A40" s="253"/>
      <c r="B40" s="254" t="s">
        <v>58</v>
      </c>
      <c r="C40" s="255" t="s">
        <v>79</v>
      </c>
      <c r="D40" s="278">
        <v>10</v>
      </c>
      <c r="E40" s="457">
        <v>0</v>
      </c>
      <c r="F40" s="458">
        <f t="shared" si="22"/>
        <v>0</v>
      </c>
      <c r="G40" s="459">
        <f t="shared" si="23"/>
        <v>0</v>
      </c>
      <c r="H40" s="448">
        <f t="shared" si="20"/>
        <v>0</v>
      </c>
      <c r="I40" s="244"/>
    </row>
    <row r="41" spans="1:9" s="54" customFormat="1" ht="15" customHeight="1" thickBot="1">
      <c r="A41" s="257"/>
      <c r="B41" s="258"/>
      <c r="C41" s="259" t="s">
        <v>80</v>
      </c>
      <c r="D41" s="279">
        <v>10</v>
      </c>
      <c r="E41" s="460">
        <v>0</v>
      </c>
      <c r="F41" s="461">
        <f t="shared" si="22"/>
        <v>0</v>
      </c>
      <c r="G41" s="460">
        <f t="shared" si="23"/>
        <v>0</v>
      </c>
      <c r="H41" s="452">
        <f t="shared" si="20"/>
        <v>0</v>
      </c>
      <c r="I41" s="244"/>
    </row>
    <row r="42" spans="1:9" s="54" customFormat="1" ht="6.95" customHeight="1" thickTop="1" thickBot="1">
      <c r="A42" s="238"/>
      <c r="B42" s="239"/>
      <c r="C42" s="261"/>
      <c r="D42" s="241"/>
      <c r="E42" s="242"/>
      <c r="F42" s="242"/>
      <c r="G42" s="242"/>
      <c r="H42" s="243"/>
      <c r="I42" s="244"/>
    </row>
    <row r="43" spans="1:9" s="54" customFormat="1" ht="15" customHeight="1" thickTop="1">
      <c r="A43" s="245" t="s">
        <v>65</v>
      </c>
      <c r="B43" s="246" t="s">
        <v>78</v>
      </c>
      <c r="C43" s="247" t="s">
        <v>79</v>
      </c>
      <c r="D43" s="276">
        <v>6</v>
      </c>
      <c r="E43" s="453">
        <v>0</v>
      </c>
      <c r="F43" s="454">
        <f t="shared" ref="F43" si="24">E43*D43</f>
        <v>0</v>
      </c>
      <c r="G43" s="453">
        <f t="shared" si="23"/>
        <v>0</v>
      </c>
      <c r="H43" s="446">
        <f t="shared" ref="H43:H47" si="25">F43+G43</f>
        <v>0</v>
      </c>
      <c r="I43" s="244"/>
    </row>
    <row r="44" spans="1:9" s="54" customFormat="1" ht="15" customHeight="1">
      <c r="A44" s="253"/>
      <c r="B44" s="254"/>
      <c r="C44" s="255" t="s">
        <v>80</v>
      </c>
      <c r="D44" s="278">
        <v>6</v>
      </c>
      <c r="E44" s="457">
        <v>0</v>
      </c>
      <c r="F44" s="458">
        <f t="shared" ref="F44:F48" si="26">E44*D44</f>
        <v>0</v>
      </c>
      <c r="G44" s="459">
        <f t="shared" si="23"/>
        <v>0</v>
      </c>
      <c r="H44" s="448">
        <f t="shared" si="25"/>
        <v>0</v>
      </c>
      <c r="I44" s="244"/>
    </row>
    <row r="45" spans="1:9" s="54" customFormat="1" ht="15" customHeight="1">
      <c r="A45" s="253"/>
      <c r="B45" s="254" t="s">
        <v>59</v>
      </c>
      <c r="C45" s="255" t="s">
        <v>79</v>
      </c>
      <c r="D45" s="278">
        <v>8</v>
      </c>
      <c r="E45" s="457">
        <v>0</v>
      </c>
      <c r="F45" s="458">
        <f t="shared" si="26"/>
        <v>0</v>
      </c>
      <c r="G45" s="459">
        <f t="shared" si="23"/>
        <v>0</v>
      </c>
      <c r="H45" s="448">
        <f t="shared" si="25"/>
        <v>0</v>
      </c>
      <c r="I45" s="244"/>
    </row>
    <row r="46" spans="1:9" s="54" customFormat="1" ht="15" customHeight="1">
      <c r="A46" s="253"/>
      <c r="B46" s="254"/>
      <c r="C46" s="255" t="s">
        <v>80</v>
      </c>
      <c r="D46" s="278">
        <v>8</v>
      </c>
      <c r="E46" s="457">
        <v>0</v>
      </c>
      <c r="F46" s="458">
        <f t="shared" si="26"/>
        <v>0</v>
      </c>
      <c r="G46" s="459">
        <f t="shared" si="23"/>
        <v>0</v>
      </c>
      <c r="H46" s="448">
        <f t="shared" si="25"/>
        <v>0</v>
      </c>
      <c r="I46" s="244"/>
    </row>
    <row r="47" spans="1:9" s="54" customFormat="1" ht="15" customHeight="1">
      <c r="A47" s="253"/>
      <c r="B47" s="254" t="s">
        <v>60</v>
      </c>
      <c r="C47" s="255" t="s">
        <v>79</v>
      </c>
      <c r="D47" s="278">
        <v>10</v>
      </c>
      <c r="E47" s="457">
        <v>0</v>
      </c>
      <c r="F47" s="458">
        <f t="shared" si="26"/>
        <v>0</v>
      </c>
      <c r="G47" s="459">
        <f t="shared" si="23"/>
        <v>0</v>
      </c>
      <c r="H47" s="448">
        <f t="shared" si="25"/>
        <v>0</v>
      </c>
      <c r="I47" s="244"/>
    </row>
    <row r="48" spans="1:9" s="54" customFormat="1" ht="15" customHeight="1" thickBot="1">
      <c r="A48" s="257"/>
      <c r="B48" s="258"/>
      <c r="C48" s="259" t="s">
        <v>80</v>
      </c>
      <c r="D48" s="279">
        <v>11</v>
      </c>
      <c r="E48" s="460">
        <v>0</v>
      </c>
      <c r="F48" s="461">
        <f t="shared" si="26"/>
        <v>0</v>
      </c>
      <c r="G48" s="460">
        <f t="shared" si="23"/>
        <v>0</v>
      </c>
      <c r="H48" s="452">
        <f t="shared" ref="H48" si="27">F48+G48</f>
        <v>0</v>
      </c>
      <c r="I48" s="244"/>
    </row>
    <row r="49" spans="1:10" s="54" customFormat="1" ht="6.95" customHeight="1" thickTop="1" thickBot="1">
      <c r="A49" s="238"/>
      <c r="B49" s="239"/>
      <c r="C49" s="261"/>
      <c r="D49" s="241"/>
      <c r="E49" s="242"/>
      <c r="F49" s="242"/>
      <c r="G49" s="242"/>
      <c r="H49" s="243"/>
      <c r="I49" s="244"/>
    </row>
    <row r="50" spans="1:10" s="54" customFormat="1" ht="15.95" customHeight="1" thickTop="1">
      <c r="A50" s="280" t="s">
        <v>56</v>
      </c>
      <c r="B50" s="246" t="s">
        <v>81</v>
      </c>
      <c r="C50" s="247" t="s">
        <v>79</v>
      </c>
      <c r="D50" s="276">
        <v>4</v>
      </c>
      <c r="E50" s="453">
        <v>0</v>
      </c>
      <c r="F50" s="462">
        <f t="shared" ref="F50" si="28">E50*D50</f>
        <v>0</v>
      </c>
      <c r="G50" s="453">
        <f t="shared" ref="G50:G53" si="29">F50*$G$12</f>
        <v>0</v>
      </c>
      <c r="H50" s="463">
        <f t="shared" ref="H50:H53" si="30">F50+G50</f>
        <v>0</v>
      </c>
      <c r="I50" s="244"/>
    </row>
    <row r="51" spans="1:10" s="54" customFormat="1" ht="15.95" customHeight="1">
      <c r="A51" s="281"/>
      <c r="B51" s="282"/>
      <c r="C51" s="255" t="s">
        <v>80</v>
      </c>
      <c r="D51" s="278">
        <v>4</v>
      </c>
      <c r="E51" s="457">
        <v>0</v>
      </c>
      <c r="F51" s="456">
        <f t="shared" ref="F51:F53" si="31">E51*D51</f>
        <v>0</v>
      </c>
      <c r="G51" s="459">
        <f t="shared" si="29"/>
        <v>0</v>
      </c>
      <c r="H51" s="464">
        <f t="shared" si="30"/>
        <v>0</v>
      </c>
      <c r="I51" s="244"/>
    </row>
    <row r="52" spans="1:10" s="54" customFormat="1" ht="15.95" customHeight="1">
      <c r="A52" s="281"/>
      <c r="B52" s="282"/>
      <c r="C52" s="283" t="s">
        <v>82</v>
      </c>
      <c r="D52" s="278">
        <v>8</v>
      </c>
      <c r="E52" s="457">
        <v>0</v>
      </c>
      <c r="F52" s="456">
        <f t="shared" si="31"/>
        <v>0</v>
      </c>
      <c r="G52" s="459">
        <f t="shared" si="29"/>
        <v>0</v>
      </c>
      <c r="H52" s="464">
        <f t="shared" si="30"/>
        <v>0</v>
      </c>
      <c r="I52" s="244"/>
    </row>
    <row r="53" spans="1:10" s="54" customFormat="1" ht="15.95" customHeight="1" thickBot="1">
      <c r="A53" s="284"/>
      <c r="B53" s="285"/>
      <c r="C53" s="286" t="s">
        <v>83</v>
      </c>
      <c r="D53" s="279">
        <v>11</v>
      </c>
      <c r="E53" s="460">
        <v>0</v>
      </c>
      <c r="F53" s="465">
        <f t="shared" si="31"/>
        <v>0</v>
      </c>
      <c r="G53" s="460">
        <f t="shared" si="29"/>
        <v>0</v>
      </c>
      <c r="H53" s="466">
        <f t="shared" si="30"/>
        <v>0</v>
      </c>
      <c r="I53" s="244"/>
    </row>
    <row r="54" spans="1:10" s="54" customFormat="1" ht="16.5" thickTop="1" thickBot="1">
      <c r="A54" s="287"/>
      <c r="B54" s="244"/>
      <c r="C54" s="244"/>
      <c r="D54" s="241"/>
      <c r="E54" s="242"/>
      <c r="F54" s="242"/>
      <c r="G54" s="242"/>
      <c r="H54" s="243"/>
      <c r="I54" s="244"/>
    </row>
    <row r="55" spans="1:10" s="19" customFormat="1" ht="20.100000000000001" customHeight="1" thickTop="1" thickBot="1">
      <c r="A55" s="51" t="s">
        <v>15</v>
      </c>
      <c r="B55" s="583" t="str">
        <f>All!B50</f>
        <v>Hourly Rate for repairs and authorized service outside of contractual obligations</v>
      </c>
      <c r="C55" s="584"/>
      <c r="D55" s="584"/>
      <c r="E55" s="584"/>
      <c r="F55" s="584"/>
      <c r="G55" s="585"/>
      <c r="H55" s="433" t="str">
        <f>All!H50</f>
        <v>$0.00 / hr</v>
      </c>
    </row>
    <row r="56" spans="1:10" s="3" customFormat="1" ht="15" customHeight="1" thickTop="1">
      <c r="A56" s="542"/>
      <c r="B56" s="543"/>
      <c r="C56" s="543"/>
      <c r="D56" s="543"/>
      <c r="E56" s="543"/>
      <c r="F56" s="543"/>
      <c r="G56" s="543"/>
      <c r="H56" s="544"/>
    </row>
    <row r="57" spans="1:10" s="3" customFormat="1" ht="20.100000000000001" customHeight="1">
      <c r="A57" s="528" t="s">
        <v>16</v>
      </c>
      <c r="B57" s="529"/>
      <c r="C57" s="529"/>
      <c r="D57" s="529"/>
      <c r="E57" s="529"/>
      <c r="F57" s="529"/>
      <c r="G57" s="529"/>
      <c r="H57" s="530"/>
      <c r="I57" s="12"/>
      <c r="J57" s="12"/>
    </row>
    <row r="58" spans="1:10" s="3" customFormat="1" ht="15" customHeight="1">
      <c r="A58" s="545"/>
      <c r="B58" s="546"/>
      <c r="C58" s="546"/>
      <c r="D58" s="546"/>
      <c r="E58" s="546"/>
      <c r="F58" s="546"/>
      <c r="G58" s="546"/>
      <c r="H58" s="547"/>
      <c r="I58" s="12"/>
      <c r="J58" s="12"/>
    </row>
    <row r="59" spans="1:10" s="3" customFormat="1" ht="15" customHeight="1">
      <c r="A59" s="531" t="s">
        <v>67</v>
      </c>
      <c r="B59" s="532"/>
      <c r="C59" s="532"/>
      <c r="D59" s="532"/>
      <c r="E59" s="532"/>
      <c r="F59" s="532"/>
      <c r="G59" s="532"/>
      <c r="H59" s="533"/>
      <c r="I59" s="13"/>
      <c r="J59" s="13"/>
    </row>
    <row r="60" spans="1:10" s="3" customFormat="1" ht="15" customHeight="1">
      <c r="A60" s="531" t="s">
        <v>68</v>
      </c>
      <c r="B60" s="532"/>
      <c r="C60" s="532"/>
      <c r="D60" s="532"/>
      <c r="E60" s="532"/>
      <c r="F60" s="532"/>
      <c r="G60" s="532"/>
      <c r="H60" s="533"/>
      <c r="I60" s="12"/>
      <c r="J60" s="12"/>
    </row>
    <row r="61" spans="1:10" s="3" customFormat="1" ht="15" customHeight="1">
      <c r="A61" s="536" t="s">
        <v>69</v>
      </c>
      <c r="B61" s="537"/>
      <c r="C61" s="537"/>
      <c r="D61" s="537"/>
      <c r="E61" s="537"/>
      <c r="F61" s="537"/>
      <c r="G61" s="537"/>
      <c r="H61" s="538"/>
      <c r="I61" s="12"/>
      <c r="J61" s="12"/>
    </row>
    <row r="62" spans="1:10" s="3" customFormat="1" ht="15" customHeight="1">
      <c r="A62" s="536" t="s">
        <v>70</v>
      </c>
      <c r="B62" s="537"/>
      <c r="C62" s="537"/>
      <c r="D62" s="537"/>
      <c r="E62" s="537"/>
      <c r="F62" s="537"/>
      <c r="G62" s="537"/>
      <c r="H62" s="538"/>
      <c r="I62" s="12"/>
      <c r="J62" s="14"/>
    </row>
    <row r="63" spans="1:10" s="3" customFormat="1" ht="15" customHeight="1">
      <c r="A63" s="536" t="s">
        <v>71</v>
      </c>
      <c r="B63" s="537"/>
      <c r="C63" s="537"/>
      <c r="D63" s="537"/>
      <c r="E63" s="537"/>
      <c r="F63" s="537"/>
      <c r="G63" s="537"/>
      <c r="H63" s="538"/>
      <c r="I63" s="14"/>
      <c r="J63" s="12"/>
    </row>
    <row r="64" spans="1:10" s="3" customFormat="1" ht="15" customHeight="1">
      <c r="A64" s="531" t="s">
        <v>72</v>
      </c>
      <c r="B64" s="532"/>
      <c r="C64" s="532"/>
      <c r="D64" s="532"/>
      <c r="E64" s="532"/>
      <c r="F64" s="532"/>
      <c r="G64" s="532"/>
      <c r="H64" s="533"/>
      <c r="I64" s="12"/>
      <c r="J64" s="12"/>
    </row>
    <row r="65" spans="1:10" s="3" customFormat="1" ht="15" customHeight="1">
      <c r="A65" s="531" t="s">
        <v>73</v>
      </c>
      <c r="B65" s="532"/>
      <c r="C65" s="532"/>
      <c r="D65" s="532"/>
      <c r="E65" s="532"/>
      <c r="F65" s="532"/>
      <c r="G65" s="532"/>
      <c r="H65" s="533"/>
      <c r="I65" s="12"/>
      <c r="J65" s="12"/>
    </row>
    <row r="66" spans="1:10" s="3" customFormat="1" ht="15" customHeight="1">
      <c r="A66" s="531" t="s">
        <v>74</v>
      </c>
      <c r="B66" s="532"/>
      <c r="C66" s="532"/>
      <c r="D66" s="532"/>
      <c r="E66" s="532"/>
      <c r="F66" s="532"/>
      <c r="G66" s="532"/>
      <c r="H66" s="533"/>
      <c r="I66" s="12"/>
      <c r="J66" s="12"/>
    </row>
    <row r="67" spans="1:10" s="3" customFormat="1" ht="15" customHeight="1">
      <c r="A67" s="536" t="s">
        <v>75</v>
      </c>
      <c r="B67" s="537"/>
      <c r="C67" s="537"/>
      <c r="D67" s="537"/>
      <c r="E67" s="537"/>
      <c r="F67" s="537"/>
      <c r="G67" s="537"/>
      <c r="H67" s="538"/>
      <c r="I67" s="12"/>
      <c r="J67" s="12"/>
    </row>
    <row r="68" spans="1:10" s="3" customFormat="1" ht="15" customHeight="1">
      <c r="A68" s="10"/>
      <c r="B68" s="5"/>
      <c r="C68" s="5"/>
      <c r="D68" s="5"/>
      <c r="E68" s="5"/>
      <c r="F68" s="5"/>
      <c r="G68" s="5"/>
      <c r="H68" s="6"/>
    </row>
    <row r="69" spans="1:10" s="3" customFormat="1" ht="15" customHeight="1">
      <c r="A69" s="10"/>
      <c r="B69" s="5"/>
      <c r="C69" s="5"/>
      <c r="D69" s="5"/>
      <c r="E69" s="518" t="s">
        <v>25</v>
      </c>
      <c r="F69" s="518"/>
      <c r="G69" s="518"/>
      <c r="H69" s="6"/>
    </row>
    <row r="70" spans="1:10" s="3" customFormat="1" ht="15" customHeight="1">
      <c r="A70" s="10"/>
      <c r="B70" s="5"/>
      <c r="C70" s="5"/>
      <c r="D70" s="5"/>
      <c r="E70" s="5"/>
      <c r="F70" s="5"/>
      <c r="G70" s="5"/>
      <c r="H70" s="6"/>
    </row>
    <row r="71" spans="1:10" s="3" customFormat="1" ht="15" customHeight="1">
      <c r="A71" s="10"/>
      <c r="B71" s="5"/>
      <c r="C71" s="5"/>
      <c r="D71" s="5"/>
      <c r="E71" s="5"/>
      <c r="F71" s="5"/>
      <c r="G71" s="5"/>
      <c r="H71" s="6"/>
    </row>
    <row r="72" spans="1:10" s="3" customFormat="1" ht="15" customHeight="1">
      <c r="A72" s="10"/>
      <c r="B72" s="5"/>
      <c r="C72" s="5"/>
      <c r="D72" s="5"/>
      <c r="E72" s="518" t="s">
        <v>53</v>
      </c>
      <c r="F72" s="518"/>
      <c r="G72" s="518"/>
      <c r="H72" s="164"/>
    </row>
    <row r="73" spans="1:10" s="3" customFormat="1" ht="15" customHeight="1">
      <c r="A73" s="10"/>
      <c r="B73" s="5"/>
      <c r="C73" s="5"/>
      <c r="D73" s="5"/>
      <c r="E73" s="5"/>
      <c r="F73" s="5"/>
      <c r="G73" s="5"/>
      <c r="H73" s="6"/>
    </row>
    <row r="74" spans="1:10" s="3" customFormat="1" ht="20.100000000000001" customHeight="1">
      <c r="A74" s="4"/>
      <c r="B74" s="517" t="s">
        <v>134</v>
      </c>
      <c r="C74" s="517"/>
      <c r="D74" s="162">
        <v>30</v>
      </c>
      <c r="E74" s="23"/>
      <c r="F74" s="26" t="s">
        <v>132</v>
      </c>
      <c r="H74" s="24"/>
    </row>
    <row r="75" spans="1:10" s="3" customFormat="1" ht="20.100000000000001" customHeight="1" thickBot="1">
      <c r="A75" s="15"/>
      <c r="B75" s="16"/>
      <c r="C75" s="16"/>
      <c r="D75" s="16"/>
      <c r="E75" s="16"/>
      <c r="F75" s="16"/>
      <c r="G75" s="16"/>
      <c r="H75" s="25"/>
    </row>
    <row r="76" spans="1:10" ht="15.75" thickTop="1"/>
  </sheetData>
  <mergeCells count="26">
    <mergeCell ref="A67:H67"/>
    <mergeCell ref="E69:G69"/>
    <mergeCell ref="E72:G72"/>
    <mergeCell ref="B74:C74"/>
    <mergeCell ref="B12:C12"/>
    <mergeCell ref="A57:H57"/>
    <mergeCell ref="B55:G55"/>
    <mergeCell ref="A56:H56"/>
    <mergeCell ref="A58:H58"/>
    <mergeCell ref="A59:H59"/>
    <mergeCell ref="A60:H60"/>
    <mergeCell ref="A61:H61"/>
    <mergeCell ref="A62:H62"/>
    <mergeCell ref="A63:H63"/>
    <mergeCell ref="A64:H64"/>
    <mergeCell ref="A65:H65"/>
    <mergeCell ref="A66:H66"/>
    <mergeCell ref="A11:H11"/>
    <mergeCell ref="A1:H1"/>
    <mergeCell ref="A2:H2"/>
    <mergeCell ref="D4:E4"/>
    <mergeCell ref="D5:E5"/>
    <mergeCell ref="F4:G4"/>
    <mergeCell ref="F5:G5"/>
    <mergeCell ref="E7:G7"/>
    <mergeCell ref="E8:G8"/>
  </mergeCells>
  <printOptions horizontalCentered="1"/>
  <pageMargins left="0.25" right="0.25" top="0.5" bottom="0.25" header="0.3" footer="0.3"/>
  <pageSetup paperSize="5" scale="8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9DAD7-F143-40B9-AAFC-1AC9474E8EF3}">
  <sheetPr>
    <pageSetUpPr fitToPage="1"/>
  </sheetPr>
  <dimension ref="A1:J133"/>
  <sheetViews>
    <sheetView view="pageBreakPreview" zoomScaleNormal="100" zoomScaleSheetLayoutView="100" workbookViewId="0">
      <selection activeCell="B4" sqref="B4"/>
    </sheetView>
  </sheetViews>
  <sheetFormatPr defaultColWidth="11.44140625" defaultRowHeight="15"/>
  <cols>
    <col min="1" max="1" width="18.6640625" customWidth="1"/>
    <col min="2" max="3" width="12.6640625" customWidth="1"/>
    <col min="4" max="4" width="9.6640625" customWidth="1"/>
    <col min="5" max="7" width="12.6640625" customWidth="1"/>
  </cols>
  <sheetData>
    <row r="1" spans="1:8" s="3" customFormat="1" ht="15" customHeight="1" thickTop="1">
      <c r="A1" s="519"/>
      <c r="B1" s="520"/>
      <c r="C1" s="520"/>
      <c r="D1" s="520"/>
      <c r="E1" s="520"/>
      <c r="F1" s="520"/>
      <c r="G1" s="521"/>
    </row>
    <row r="2" spans="1:8" s="3" customFormat="1" ht="20.100000000000001" customHeight="1">
      <c r="A2" s="522" t="s">
        <v>21</v>
      </c>
      <c r="B2" s="523"/>
      <c r="C2" s="523"/>
      <c r="D2" s="523"/>
      <c r="E2" s="523"/>
      <c r="F2" s="523"/>
      <c r="G2" s="524"/>
    </row>
    <row r="3" spans="1:8" s="3" customFormat="1" ht="15" customHeight="1">
      <c r="A3" s="30"/>
      <c r="B3" s="29"/>
      <c r="C3" s="29"/>
      <c r="D3" s="29"/>
      <c r="E3" s="29"/>
      <c r="F3" s="29"/>
      <c r="G3" s="31"/>
    </row>
    <row r="4" spans="1:8" s="3" customFormat="1" ht="15" customHeight="1">
      <c r="A4" s="161" t="s">
        <v>27</v>
      </c>
      <c r="B4" s="357" t="str">
        <f>All!B4</f>
        <v>Merkley Oaks</v>
      </c>
      <c r="C4" s="133"/>
      <c r="D4" s="133"/>
      <c r="E4" s="139" t="s">
        <v>28</v>
      </c>
      <c r="F4" s="156">
        <f>All!G4</f>
        <v>45748</v>
      </c>
      <c r="G4" s="6"/>
    </row>
    <row r="5" spans="1:8" s="3" customFormat="1" ht="15" customHeight="1">
      <c r="A5" s="161" t="s">
        <v>1</v>
      </c>
      <c r="B5" s="163" t="str">
        <f>All!B5</f>
        <v>ALL SERIES</v>
      </c>
      <c r="C5" s="133"/>
      <c r="D5" s="317"/>
      <c r="E5" s="138" t="s">
        <v>2</v>
      </c>
      <c r="F5" s="156" t="str">
        <f>All!G5</f>
        <v>XXX - XXX</v>
      </c>
      <c r="G5" s="6"/>
    </row>
    <row r="6" spans="1:8" s="3" customFormat="1" ht="15" customHeight="1">
      <c r="A6" s="161"/>
      <c r="B6" s="317" t="s">
        <v>0</v>
      </c>
      <c r="C6" s="317"/>
      <c r="D6" s="317"/>
      <c r="E6" s="5"/>
      <c r="F6" s="8"/>
      <c r="G6" s="9"/>
    </row>
    <row r="7" spans="1:8" s="3" customFormat="1" ht="15" customHeight="1">
      <c r="A7" s="161" t="s">
        <v>29</v>
      </c>
      <c r="B7" s="163" t="str">
        <f>All!B7</f>
        <v>T. B. A.</v>
      </c>
      <c r="C7" s="133"/>
      <c r="D7" s="317"/>
      <c r="E7" s="515" t="str">
        <f>All!F7</f>
        <v>CONTRACT PERIOD :</v>
      </c>
      <c r="F7" s="515"/>
      <c r="G7" s="6"/>
    </row>
    <row r="8" spans="1:8" s="3" customFormat="1" ht="15" customHeight="1">
      <c r="A8" s="161" t="s">
        <v>4</v>
      </c>
      <c r="B8" s="163" t="str">
        <f>All!B8</f>
        <v>A - 15</v>
      </c>
      <c r="C8" s="133"/>
      <c r="D8" s="317"/>
      <c r="E8" s="515" t="str">
        <f>All!F8</f>
        <v>April 1, 2025 to March 31, 2026</v>
      </c>
      <c r="F8" s="515"/>
      <c r="G8" s="6"/>
    </row>
    <row r="9" spans="1:8" s="3" customFormat="1" ht="15" customHeight="1" thickBot="1">
      <c r="A9" s="10"/>
      <c r="B9" s="8"/>
      <c r="C9" s="17"/>
      <c r="D9" s="17"/>
      <c r="E9" s="5"/>
      <c r="F9" s="5"/>
      <c r="G9" s="6"/>
    </row>
    <row r="10" spans="1:8" s="3" customFormat="1" ht="20.100000000000001" customHeight="1" thickTop="1">
      <c r="A10" s="560" t="s">
        <v>155</v>
      </c>
      <c r="B10" s="561"/>
      <c r="C10" s="561"/>
      <c r="D10" s="561"/>
      <c r="E10" s="561"/>
      <c r="F10" s="561"/>
      <c r="G10" s="562"/>
    </row>
    <row r="11" spans="1:8" s="3" customFormat="1" ht="20.100000000000001" customHeight="1" thickBot="1">
      <c r="A11" s="603" t="s">
        <v>126</v>
      </c>
      <c r="B11" s="604"/>
      <c r="C11" s="604"/>
      <c r="D11" s="604"/>
      <c r="E11" s="604"/>
      <c r="F11" s="604"/>
      <c r="G11" s="605"/>
    </row>
    <row r="12" spans="1:8" s="143" customFormat="1" ht="18" customHeight="1" thickTop="1" thickBot="1">
      <c r="A12" s="175" t="s">
        <v>14</v>
      </c>
      <c r="B12" s="601" t="s">
        <v>22</v>
      </c>
      <c r="C12" s="602"/>
      <c r="D12" s="176"/>
      <c r="E12" s="177" t="s">
        <v>24</v>
      </c>
      <c r="F12" s="178">
        <v>0.13</v>
      </c>
      <c r="G12" s="179" t="s">
        <v>23</v>
      </c>
    </row>
    <row r="13" spans="1:8" s="3" customFormat="1" ht="9.9499999999999993" customHeight="1" thickTop="1" thickBot="1">
      <c r="A13" s="144"/>
      <c r="B13" s="79"/>
      <c r="C13" s="79"/>
      <c r="D13" s="17"/>
      <c r="E13" s="81"/>
      <c r="F13" s="82"/>
      <c r="G13" s="145"/>
    </row>
    <row r="14" spans="1:8" s="3" customFormat="1" ht="15" customHeight="1" thickTop="1">
      <c r="A14" s="218" t="s">
        <v>30</v>
      </c>
      <c r="B14" s="596" t="s">
        <v>156</v>
      </c>
      <c r="C14" s="597"/>
      <c r="D14" s="219"/>
      <c r="E14" s="384">
        <v>0</v>
      </c>
      <c r="F14" s="385">
        <f t="shared" ref="F14:F20" si="0">$F$12*(E14)</f>
        <v>0</v>
      </c>
      <c r="G14" s="386">
        <f t="shared" ref="G14:G19" si="1">E14+F14</f>
        <v>0</v>
      </c>
      <c r="H14" s="36"/>
    </row>
    <row r="15" spans="1:8" s="3" customFormat="1" ht="15" customHeight="1">
      <c r="A15" s="220" t="s">
        <v>31</v>
      </c>
      <c r="B15" s="586" t="s">
        <v>156</v>
      </c>
      <c r="C15" s="587"/>
      <c r="D15" s="221"/>
      <c r="E15" s="416">
        <v>0</v>
      </c>
      <c r="F15" s="417">
        <f t="shared" si="0"/>
        <v>0</v>
      </c>
      <c r="G15" s="418">
        <f t="shared" si="1"/>
        <v>0</v>
      </c>
      <c r="H15" s="36"/>
    </row>
    <row r="16" spans="1:8" s="3" customFormat="1" ht="15" customHeight="1">
      <c r="A16" s="220" t="s">
        <v>32</v>
      </c>
      <c r="B16" s="586" t="s">
        <v>156</v>
      </c>
      <c r="C16" s="587"/>
      <c r="D16" s="221"/>
      <c r="E16" s="416">
        <v>0</v>
      </c>
      <c r="F16" s="417">
        <f t="shared" si="0"/>
        <v>0</v>
      </c>
      <c r="G16" s="418">
        <f t="shared" si="1"/>
        <v>0</v>
      </c>
      <c r="H16" s="36"/>
    </row>
    <row r="17" spans="1:8" s="3" customFormat="1" ht="15" customHeight="1">
      <c r="A17" s="220" t="s">
        <v>33</v>
      </c>
      <c r="B17" s="586" t="s">
        <v>156</v>
      </c>
      <c r="C17" s="587"/>
      <c r="D17" s="221"/>
      <c r="E17" s="416">
        <v>0</v>
      </c>
      <c r="F17" s="417">
        <f t="shared" si="0"/>
        <v>0</v>
      </c>
      <c r="G17" s="418">
        <f t="shared" si="1"/>
        <v>0</v>
      </c>
      <c r="H17" s="36"/>
    </row>
    <row r="18" spans="1:8" s="3" customFormat="1" ht="15" customHeight="1">
      <c r="A18" s="220" t="s">
        <v>34</v>
      </c>
      <c r="B18" s="586" t="s">
        <v>156</v>
      </c>
      <c r="C18" s="587"/>
      <c r="D18" s="221"/>
      <c r="E18" s="416">
        <v>0</v>
      </c>
      <c r="F18" s="417">
        <f t="shared" si="0"/>
        <v>0</v>
      </c>
      <c r="G18" s="418">
        <f t="shared" si="1"/>
        <v>0</v>
      </c>
      <c r="H18" s="36"/>
    </row>
    <row r="19" spans="1:8" s="3" customFormat="1" ht="15" customHeight="1">
      <c r="A19" s="220" t="s">
        <v>35</v>
      </c>
      <c r="B19" s="586" t="s">
        <v>156</v>
      </c>
      <c r="C19" s="587"/>
      <c r="D19" s="221"/>
      <c r="E19" s="416">
        <v>0</v>
      </c>
      <c r="F19" s="417">
        <f t="shared" si="0"/>
        <v>0</v>
      </c>
      <c r="G19" s="418">
        <f t="shared" si="1"/>
        <v>0</v>
      </c>
      <c r="H19" s="36"/>
    </row>
    <row r="20" spans="1:8" s="3" customFormat="1" ht="15" customHeight="1" thickBot="1">
      <c r="A20" s="222" t="s">
        <v>36</v>
      </c>
      <c r="B20" s="588" t="s">
        <v>156</v>
      </c>
      <c r="C20" s="589"/>
      <c r="D20" s="223"/>
      <c r="E20" s="431">
        <v>0</v>
      </c>
      <c r="F20" s="467">
        <f t="shared" si="0"/>
        <v>0</v>
      </c>
      <c r="G20" s="432">
        <f t="shared" ref="G20" si="2">E20+F20</f>
        <v>0</v>
      </c>
      <c r="H20" s="36"/>
    </row>
    <row r="21" spans="1:8" s="3" customFormat="1" ht="9.9499999999999993" customHeight="1" thickTop="1" thickBot="1">
      <c r="A21" s="224"/>
      <c r="B21" s="225"/>
      <c r="C21" s="225"/>
      <c r="D21" s="226"/>
      <c r="E21" s="227"/>
      <c r="F21" s="228"/>
      <c r="G21" s="229"/>
      <c r="H21" s="36"/>
    </row>
    <row r="22" spans="1:8" s="3" customFormat="1" ht="15" customHeight="1" thickTop="1">
      <c r="A22" s="180" t="s">
        <v>181</v>
      </c>
      <c r="B22" s="596" t="s">
        <v>156</v>
      </c>
      <c r="C22" s="597"/>
      <c r="D22" s="219"/>
      <c r="E22" s="384">
        <v>0</v>
      </c>
      <c r="F22" s="385">
        <f t="shared" ref="F22:F23" si="3">$F$12*(E22)</f>
        <v>0</v>
      </c>
      <c r="G22" s="386">
        <f>E22+F22</f>
        <v>0</v>
      </c>
      <c r="H22" s="36"/>
    </row>
    <row r="23" spans="1:8" s="3" customFormat="1" ht="15" customHeight="1" thickBot="1">
      <c r="A23" s="201" t="s">
        <v>182</v>
      </c>
      <c r="B23" s="712" t="s">
        <v>156</v>
      </c>
      <c r="C23" s="713"/>
      <c r="D23" s="702"/>
      <c r="E23" s="703">
        <v>0</v>
      </c>
      <c r="F23" s="704">
        <f t="shared" si="3"/>
        <v>0</v>
      </c>
      <c r="G23" s="705">
        <f>E23+F23</f>
        <v>0</v>
      </c>
      <c r="H23" s="36"/>
    </row>
    <row r="24" spans="1:8" s="3" customFormat="1" ht="9.9499999999999993" customHeight="1" thickTop="1" thickBot="1">
      <c r="A24" s="706"/>
      <c r="B24" s="721"/>
      <c r="C24" s="721"/>
      <c r="D24" s="708"/>
      <c r="E24" s="709"/>
      <c r="F24" s="710"/>
      <c r="G24" s="711"/>
      <c r="H24" s="36"/>
    </row>
    <row r="25" spans="1:8" s="3" customFormat="1" ht="15" customHeight="1" thickTop="1">
      <c r="A25" s="714" t="s">
        <v>39</v>
      </c>
      <c r="B25" s="715" t="s">
        <v>156</v>
      </c>
      <c r="C25" s="716"/>
      <c r="D25" s="717"/>
      <c r="E25" s="718">
        <v>0</v>
      </c>
      <c r="F25" s="719">
        <f t="shared" ref="F25:F32" si="4">$F$12*(E25)</f>
        <v>0</v>
      </c>
      <c r="G25" s="720">
        <f>E25+F25</f>
        <v>0</v>
      </c>
      <c r="H25" s="36"/>
    </row>
    <row r="26" spans="1:8" s="3" customFormat="1" ht="15" customHeight="1">
      <c r="A26" s="102" t="s">
        <v>40</v>
      </c>
      <c r="B26" s="586" t="s">
        <v>156</v>
      </c>
      <c r="C26" s="587"/>
      <c r="D26" s="221"/>
      <c r="E26" s="416">
        <v>0</v>
      </c>
      <c r="F26" s="417">
        <f t="shared" si="4"/>
        <v>0</v>
      </c>
      <c r="G26" s="418">
        <f>E26+F26</f>
        <v>0</v>
      </c>
      <c r="H26" s="36"/>
    </row>
    <row r="27" spans="1:8" s="3" customFormat="1" ht="15" customHeight="1">
      <c r="A27" s="102" t="s">
        <v>41</v>
      </c>
      <c r="B27" s="586" t="s">
        <v>156</v>
      </c>
      <c r="C27" s="587"/>
      <c r="D27" s="221"/>
      <c r="E27" s="416">
        <v>0</v>
      </c>
      <c r="F27" s="417">
        <f t="shared" si="4"/>
        <v>0</v>
      </c>
      <c r="G27" s="418">
        <f>E27+F27</f>
        <v>0</v>
      </c>
      <c r="H27" s="36"/>
    </row>
    <row r="28" spans="1:8" s="3" customFormat="1" ht="15" customHeight="1">
      <c r="A28" s="102" t="s">
        <v>42</v>
      </c>
      <c r="B28" s="586" t="s">
        <v>156</v>
      </c>
      <c r="C28" s="587"/>
      <c r="D28" s="221"/>
      <c r="E28" s="416">
        <v>0</v>
      </c>
      <c r="F28" s="417">
        <f t="shared" si="4"/>
        <v>0</v>
      </c>
      <c r="G28" s="418">
        <f>E28+F28</f>
        <v>0</v>
      </c>
      <c r="H28" s="36"/>
    </row>
    <row r="29" spans="1:8" s="3" customFormat="1" ht="15" customHeight="1">
      <c r="A29" s="230" t="s">
        <v>54</v>
      </c>
      <c r="B29" s="586" t="s">
        <v>156</v>
      </c>
      <c r="C29" s="587"/>
      <c r="D29" s="221"/>
      <c r="E29" s="416">
        <v>0</v>
      </c>
      <c r="F29" s="417">
        <f t="shared" ref="F29:F30" si="5">$F$12*(E29)</f>
        <v>0</v>
      </c>
      <c r="G29" s="418">
        <f>E29+F29</f>
        <v>0</v>
      </c>
      <c r="H29" s="36"/>
    </row>
    <row r="30" spans="1:8" s="3" customFormat="1" ht="15" customHeight="1">
      <c r="A30" s="201" t="s">
        <v>55</v>
      </c>
      <c r="B30" s="586" t="s">
        <v>156</v>
      </c>
      <c r="C30" s="587"/>
      <c r="D30" s="231"/>
      <c r="E30" s="422">
        <v>0</v>
      </c>
      <c r="F30" s="423">
        <f t="shared" si="5"/>
        <v>0</v>
      </c>
      <c r="G30" s="424">
        <f t="shared" ref="G30" si="6">E30+F30</f>
        <v>0</v>
      </c>
      <c r="H30" s="36"/>
    </row>
    <row r="31" spans="1:8" s="3" customFormat="1" ht="15" customHeight="1">
      <c r="A31" s="232" t="s">
        <v>139</v>
      </c>
      <c r="B31" s="586" t="s">
        <v>156</v>
      </c>
      <c r="C31" s="587"/>
      <c r="D31" s="233"/>
      <c r="E31" s="425">
        <v>0</v>
      </c>
      <c r="F31" s="426">
        <f t="shared" si="4"/>
        <v>0</v>
      </c>
      <c r="G31" s="427">
        <f>E31+F31</f>
        <v>0</v>
      </c>
      <c r="H31" s="36"/>
    </row>
    <row r="32" spans="1:8" s="3" customFormat="1" ht="15" customHeight="1" thickBot="1">
      <c r="A32" s="202" t="s">
        <v>140</v>
      </c>
      <c r="B32" s="588" t="s">
        <v>156</v>
      </c>
      <c r="C32" s="589"/>
      <c r="D32" s="234"/>
      <c r="E32" s="428">
        <v>0</v>
      </c>
      <c r="F32" s="429">
        <f t="shared" si="4"/>
        <v>0</v>
      </c>
      <c r="G32" s="430">
        <f t="shared" ref="G32" si="7">E32+F32</f>
        <v>0</v>
      </c>
      <c r="H32" s="36"/>
    </row>
    <row r="33" spans="1:10" s="3" customFormat="1" ht="9.9499999999999993" customHeight="1" thickTop="1" thickBot="1">
      <c r="A33" s="224"/>
      <c r="B33" s="225"/>
      <c r="C33" s="225"/>
      <c r="D33" s="226"/>
      <c r="E33" s="227"/>
      <c r="F33" s="228"/>
      <c r="G33" s="229"/>
      <c r="H33" s="36"/>
    </row>
    <row r="34" spans="1:10" s="3" customFormat="1" ht="15" customHeight="1" thickTop="1">
      <c r="A34" s="105" t="s">
        <v>43</v>
      </c>
      <c r="B34" s="596" t="s">
        <v>156</v>
      </c>
      <c r="C34" s="597"/>
      <c r="D34" s="219"/>
      <c r="E34" s="384">
        <v>0</v>
      </c>
      <c r="F34" s="385">
        <f t="shared" ref="F34:F44" si="8">$F$12*(E34)</f>
        <v>0</v>
      </c>
      <c r="G34" s="386">
        <f t="shared" ref="G34:G43" si="9">E34+F34</f>
        <v>0</v>
      </c>
      <c r="H34" s="36"/>
    </row>
    <row r="35" spans="1:10" s="3" customFormat="1" ht="15" customHeight="1">
      <c r="A35" s="146" t="s">
        <v>44</v>
      </c>
      <c r="B35" s="586" t="s">
        <v>156</v>
      </c>
      <c r="C35" s="587"/>
      <c r="D35" s="221"/>
      <c r="E35" s="416">
        <v>0</v>
      </c>
      <c r="F35" s="417">
        <f t="shared" si="8"/>
        <v>0</v>
      </c>
      <c r="G35" s="418">
        <f t="shared" si="9"/>
        <v>0</v>
      </c>
      <c r="H35" s="36"/>
    </row>
    <row r="36" spans="1:10" s="3" customFormat="1" ht="15" customHeight="1">
      <c r="A36" s="146" t="s">
        <v>45</v>
      </c>
      <c r="B36" s="586" t="s">
        <v>156</v>
      </c>
      <c r="C36" s="587"/>
      <c r="D36" s="221"/>
      <c r="E36" s="416">
        <v>0</v>
      </c>
      <c r="F36" s="417">
        <f t="shared" si="8"/>
        <v>0</v>
      </c>
      <c r="G36" s="418">
        <f t="shared" si="9"/>
        <v>0</v>
      </c>
      <c r="H36" s="36"/>
    </row>
    <row r="37" spans="1:10" s="3" customFormat="1" ht="15" customHeight="1">
      <c r="A37" s="146" t="s">
        <v>26</v>
      </c>
      <c r="B37" s="586" t="s">
        <v>156</v>
      </c>
      <c r="C37" s="587"/>
      <c r="D37" s="221"/>
      <c r="E37" s="416">
        <v>0</v>
      </c>
      <c r="F37" s="417">
        <f t="shared" si="8"/>
        <v>0</v>
      </c>
      <c r="G37" s="418">
        <f t="shared" si="9"/>
        <v>0</v>
      </c>
      <c r="H37" s="36"/>
    </row>
    <row r="38" spans="1:10" s="3" customFormat="1" ht="15" customHeight="1">
      <c r="A38" s="146" t="s">
        <v>46</v>
      </c>
      <c r="B38" s="586" t="s">
        <v>156</v>
      </c>
      <c r="C38" s="587"/>
      <c r="D38" s="221"/>
      <c r="E38" s="416">
        <v>0</v>
      </c>
      <c r="F38" s="417">
        <f t="shared" si="8"/>
        <v>0</v>
      </c>
      <c r="G38" s="418">
        <f t="shared" si="9"/>
        <v>0</v>
      </c>
      <c r="H38" s="36"/>
    </row>
    <row r="39" spans="1:10" s="3" customFormat="1" ht="15" customHeight="1">
      <c r="A39" s="146" t="s">
        <v>47</v>
      </c>
      <c r="B39" s="586" t="s">
        <v>156</v>
      </c>
      <c r="C39" s="587"/>
      <c r="D39" s="221"/>
      <c r="E39" s="416">
        <v>0</v>
      </c>
      <c r="F39" s="417">
        <f t="shared" si="8"/>
        <v>0</v>
      </c>
      <c r="G39" s="418">
        <f t="shared" si="9"/>
        <v>0</v>
      </c>
      <c r="H39" s="36"/>
    </row>
    <row r="40" spans="1:10" s="3" customFormat="1" ht="15" customHeight="1">
      <c r="A40" s="146" t="s">
        <v>48</v>
      </c>
      <c r="B40" s="586" t="s">
        <v>156</v>
      </c>
      <c r="C40" s="587"/>
      <c r="D40" s="221"/>
      <c r="E40" s="416">
        <v>0</v>
      </c>
      <c r="F40" s="417">
        <f t="shared" si="8"/>
        <v>0</v>
      </c>
      <c r="G40" s="418">
        <f t="shared" si="9"/>
        <v>0</v>
      </c>
      <c r="H40" s="36"/>
    </row>
    <row r="41" spans="1:10" s="3" customFormat="1" ht="15" customHeight="1">
      <c r="A41" s="146" t="s">
        <v>49</v>
      </c>
      <c r="B41" s="586" t="s">
        <v>156</v>
      </c>
      <c r="C41" s="587"/>
      <c r="D41" s="221"/>
      <c r="E41" s="416">
        <v>0</v>
      </c>
      <c r="F41" s="417">
        <f t="shared" si="8"/>
        <v>0</v>
      </c>
      <c r="G41" s="418">
        <f t="shared" si="9"/>
        <v>0</v>
      </c>
      <c r="H41" s="36"/>
    </row>
    <row r="42" spans="1:10" s="3" customFormat="1" ht="15" customHeight="1">
      <c r="A42" s="146" t="s">
        <v>50</v>
      </c>
      <c r="B42" s="586" t="s">
        <v>156</v>
      </c>
      <c r="C42" s="587"/>
      <c r="D42" s="221"/>
      <c r="E42" s="416">
        <v>0</v>
      </c>
      <c r="F42" s="417">
        <f t="shared" si="8"/>
        <v>0</v>
      </c>
      <c r="G42" s="418">
        <f t="shared" si="9"/>
        <v>0</v>
      </c>
      <c r="H42" s="36"/>
    </row>
    <row r="43" spans="1:10" s="3" customFormat="1" ht="15" customHeight="1">
      <c r="A43" s="146" t="s">
        <v>51</v>
      </c>
      <c r="B43" s="586" t="s">
        <v>156</v>
      </c>
      <c r="C43" s="587"/>
      <c r="D43" s="221"/>
      <c r="E43" s="416">
        <v>0</v>
      </c>
      <c r="F43" s="417">
        <f t="shared" si="8"/>
        <v>0</v>
      </c>
      <c r="G43" s="418">
        <f t="shared" si="9"/>
        <v>0</v>
      </c>
      <c r="H43" s="36"/>
    </row>
    <row r="44" spans="1:10" s="3" customFormat="1" ht="15" customHeight="1" thickBot="1">
      <c r="A44" s="147" t="s">
        <v>52</v>
      </c>
      <c r="B44" s="588" t="s">
        <v>156</v>
      </c>
      <c r="C44" s="589"/>
      <c r="D44" s="223"/>
      <c r="E44" s="431">
        <v>0</v>
      </c>
      <c r="F44" s="467">
        <f t="shared" si="8"/>
        <v>0</v>
      </c>
      <c r="G44" s="432">
        <f t="shared" ref="G44" si="10">E44+F44</f>
        <v>0</v>
      </c>
      <c r="H44" s="36"/>
    </row>
    <row r="45" spans="1:10" s="3" customFormat="1" ht="9.9499999999999993" customHeight="1" thickTop="1" thickBot="1">
      <c r="A45" s="224"/>
      <c r="B45" s="235"/>
      <c r="C45" s="235"/>
      <c r="D45" s="226"/>
      <c r="E45" s="227"/>
      <c r="F45" s="228"/>
      <c r="G45" s="229"/>
      <c r="H45" s="36"/>
    </row>
    <row r="46" spans="1:10" s="3" customFormat="1" ht="39.950000000000003" customHeight="1" thickTop="1" thickBot="1">
      <c r="A46" s="236" t="s">
        <v>15</v>
      </c>
      <c r="B46" s="590" t="str">
        <f>All!B50</f>
        <v>Hourly Rate for repairs and authorized service outside of contractual obligations</v>
      </c>
      <c r="C46" s="591"/>
      <c r="D46" s="591"/>
      <c r="E46" s="591"/>
      <c r="F46" s="592"/>
      <c r="G46" s="433" t="str">
        <f>All!H50</f>
        <v>$0.00 / hr</v>
      </c>
      <c r="H46" s="36"/>
    </row>
    <row r="47" spans="1:10" s="3" customFormat="1" ht="15" customHeight="1" thickTop="1">
      <c r="A47" s="598"/>
      <c r="B47" s="599"/>
      <c r="C47" s="599"/>
      <c r="D47" s="599"/>
      <c r="E47" s="599"/>
      <c r="F47" s="599"/>
      <c r="G47" s="600"/>
      <c r="H47" s="36"/>
    </row>
    <row r="48" spans="1:10" s="3" customFormat="1" ht="20.100000000000001" customHeight="1">
      <c r="A48" s="593" t="s">
        <v>16</v>
      </c>
      <c r="B48" s="594"/>
      <c r="C48" s="594"/>
      <c r="D48" s="594"/>
      <c r="E48" s="594"/>
      <c r="F48" s="594"/>
      <c r="G48" s="595"/>
      <c r="H48" s="237"/>
      <c r="I48" s="12"/>
      <c r="J48" s="12"/>
    </row>
    <row r="49" spans="1:10" s="3" customFormat="1" ht="15" customHeight="1">
      <c r="A49" s="545"/>
      <c r="B49" s="546"/>
      <c r="C49" s="546"/>
      <c r="D49" s="546"/>
      <c r="E49" s="546"/>
      <c r="F49" s="546"/>
      <c r="G49" s="547"/>
      <c r="I49" s="12"/>
      <c r="J49" s="12"/>
    </row>
    <row r="50" spans="1:10" s="3" customFormat="1" ht="15" customHeight="1">
      <c r="A50" s="564" t="s">
        <v>67</v>
      </c>
      <c r="B50" s="565"/>
      <c r="C50" s="565"/>
      <c r="D50" s="565"/>
      <c r="E50" s="565"/>
      <c r="F50" s="565"/>
      <c r="G50" s="566"/>
      <c r="H50" s="5"/>
      <c r="I50" s="13"/>
      <c r="J50" s="13"/>
    </row>
    <row r="51" spans="1:10" s="3" customFormat="1" ht="15" customHeight="1">
      <c r="A51" s="564" t="s">
        <v>68</v>
      </c>
      <c r="B51" s="565"/>
      <c r="C51" s="565"/>
      <c r="D51" s="565"/>
      <c r="E51" s="565"/>
      <c r="F51" s="565"/>
      <c r="G51" s="566"/>
      <c r="H51" s="5"/>
      <c r="I51" s="12"/>
      <c r="J51" s="12"/>
    </row>
    <row r="52" spans="1:10" s="3" customFormat="1" ht="15" customHeight="1">
      <c r="A52" s="567" t="s">
        <v>69</v>
      </c>
      <c r="B52" s="568"/>
      <c r="C52" s="568"/>
      <c r="D52" s="568"/>
      <c r="E52" s="568"/>
      <c r="F52" s="568"/>
      <c r="G52" s="569"/>
      <c r="H52" s="8"/>
      <c r="I52" s="12"/>
      <c r="J52" s="12"/>
    </row>
    <row r="53" spans="1:10" s="3" customFormat="1" ht="15" customHeight="1">
      <c r="A53" s="567" t="s">
        <v>135</v>
      </c>
      <c r="B53" s="568"/>
      <c r="C53" s="568"/>
      <c r="D53" s="568"/>
      <c r="E53" s="568"/>
      <c r="F53" s="568"/>
      <c r="G53" s="569"/>
      <c r="H53" s="8"/>
      <c r="I53" s="12"/>
      <c r="J53" s="14"/>
    </row>
    <row r="54" spans="1:10" s="3" customFormat="1" ht="15" customHeight="1">
      <c r="A54" s="567" t="s">
        <v>136</v>
      </c>
      <c r="B54" s="568"/>
      <c r="C54" s="568"/>
      <c r="D54" s="568"/>
      <c r="E54" s="568"/>
      <c r="F54" s="568"/>
      <c r="G54" s="569"/>
      <c r="H54" s="8"/>
      <c r="I54" s="14"/>
      <c r="J54" s="12"/>
    </row>
    <row r="55" spans="1:10" s="3" customFormat="1" ht="15" customHeight="1">
      <c r="A55" s="564" t="s">
        <v>138</v>
      </c>
      <c r="B55" s="565"/>
      <c r="C55" s="565"/>
      <c r="D55" s="565"/>
      <c r="E55" s="565"/>
      <c r="F55" s="565"/>
      <c r="G55" s="566"/>
      <c r="H55" s="5"/>
      <c r="I55" s="12"/>
      <c r="J55" s="12"/>
    </row>
    <row r="56" spans="1:10" s="3" customFormat="1" ht="15" customHeight="1">
      <c r="A56" s="564" t="s">
        <v>137</v>
      </c>
      <c r="B56" s="565"/>
      <c r="C56" s="565"/>
      <c r="D56" s="565"/>
      <c r="E56" s="565"/>
      <c r="F56" s="565"/>
      <c r="G56" s="566"/>
      <c r="H56" s="5"/>
      <c r="I56" s="12"/>
      <c r="J56" s="12"/>
    </row>
    <row r="57" spans="1:10" s="3" customFormat="1" ht="15" customHeight="1">
      <c r="A57" s="564" t="s">
        <v>74</v>
      </c>
      <c r="B57" s="565"/>
      <c r="C57" s="565"/>
      <c r="D57" s="565"/>
      <c r="E57" s="565"/>
      <c r="F57" s="565"/>
      <c r="G57" s="566"/>
      <c r="H57" s="5"/>
      <c r="I57" s="12"/>
      <c r="J57" s="12"/>
    </row>
    <row r="58" spans="1:10" s="3" customFormat="1" ht="15" customHeight="1">
      <c r="A58" s="567" t="s">
        <v>75</v>
      </c>
      <c r="B58" s="568"/>
      <c r="C58" s="568"/>
      <c r="D58" s="568"/>
      <c r="E58" s="568"/>
      <c r="F58" s="568"/>
      <c r="G58" s="569"/>
      <c r="H58" s="8"/>
      <c r="I58" s="12"/>
      <c r="J58" s="12"/>
    </row>
    <row r="59" spans="1:10" s="3" customFormat="1" ht="15" customHeight="1">
      <c r="A59" s="10"/>
      <c r="B59" s="5"/>
      <c r="C59" s="5"/>
      <c r="D59" s="5"/>
      <c r="E59" s="5"/>
      <c r="F59" s="5"/>
      <c r="G59" s="6"/>
      <c r="H59" s="5"/>
    </row>
    <row r="60" spans="1:10" s="3" customFormat="1" ht="15" customHeight="1">
      <c r="A60" s="10"/>
      <c r="B60" s="5"/>
      <c r="C60" s="5"/>
      <c r="D60" s="573" t="s">
        <v>25</v>
      </c>
      <c r="E60" s="573"/>
      <c r="F60" s="573"/>
      <c r="G60" s="164"/>
      <c r="H60" s="5"/>
    </row>
    <row r="61" spans="1:10" s="3" customFormat="1" ht="15" customHeight="1">
      <c r="A61" s="10"/>
      <c r="B61" s="5"/>
      <c r="C61" s="5"/>
      <c r="D61" s="5"/>
      <c r="E61" s="5"/>
      <c r="F61" s="5"/>
      <c r="G61" s="6"/>
      <c r="H61" s="5"/>
    </row>
    <row r="62" spans="1:10" s="3" customFormat="1" ht="15" customHeight="1">
      <c r="A62" s="10"/>
      <c r="B62" s="5"/>
      <c r="C62" s="5"/>
      <c r="D62" s="5"/>
      <c r="E62" s="5"/>
      <c r="F62" s="5"/>
      <c r="G62" s="6"/>
      <c r="H62" s="5"/>
    </row>
    <row r="63" spans="1:10" s="3" customFormat="1" ht="15" customHeight="1">
      <c r="A63" s="10"/>
      <c r="B63" s="5"/>
      <c r="C63" s="5"/>
      <c r="D63" s="573" t="s">
        <v>53</v>
      </c>
      <c r="E63" s="573"/>
      <c r="F63" s="573"/>
      <c r="G63" s="164"/>
      <c r="H63" s="19"/>
    </row>
    <row r="64" spans="1:10" s="3" customFormat="1" ht="15" customHeight="1">
      <c r="A64" s="4"/>
      <c r="G64" s="137"/>
    </row>
    <row r="65" spans="1:8" s="3" customFormat="1" ht="20.100000000000001" customHeight="1">
      <c r="A65" s="4"/>
      <c r="B65" s="517" t="s">
        <v>134</v>
      </c>
      <c r="C65" s="517"/>
      <c r="D65" s="162">
        <v>30</v>
      </c>
      <c r="E65" s="23"/>
      <c r="F65" s="26" t="s">
        <v>132</v>
      </c>
      <c r="G65" s="137"/>
      <c r="H65" s="171"/>
    </row>
    <row r="66" spans="1:8" s="3" customFormat="1" ht="15" customHeight="1" thickBot="1">
      <c r="A66" s="15"/>
      <c r="B66" s="16"/>
      <c r="C66" s="16"/>
      <c r="D66" s="16"/>
      <c r="E66" s="16"/>
      <c r="F66" s="16"/>
      <c r="G66" s="25"/>
    </row>
    <row r="67" spans="1:8" s="3" customFormat="1" ht="15" customHeight="1" thickTop="1"/>
    <row r="68" spans="1:8" s="3" customFormat="1" ht="15" customHeight="1"/>
    <row r="69" spans="1:8" s="3" customFormat="1" ht="15" customHeight="1"/>
    <row r="70" spans="1:8" s="3" customFormat="1" ht="15" customHeight="1"/>
    <row r="71" spans="1:8" s="3" customFormat="1" ht="15" customHeight="1"/>
    <row r="72" spans="1:8" s="3" customFormat="1" ht="15" customHeight="1"/>
    <row r="73" spans="1:8" s="3" customFormat="1" ht="15" customHeight="1"/>
    <row r="74" spans="1:8" s="3" customFormat="1" ht="15" customHeight="1"/>
    <row r="75" spans="1:8" s="3" customFormat="1" ht="15" customHeight="1"/>
    <row r="76" spans="1:8" s="3" customFormat="1" ht="15" customHeight="1"/>
    <row r="77" spans="1:8" s="3" customFormat="1" ht="15" customHeight="1"/>
    <row r="78" spans="1:8" s="3" customFormat="1" ht="15" customHeight="1"/>
    <row r="79" spans="1:8" s="3" customFormat="1" ht="15" customHeight="1"/>
    <row r="80" spans="1:8" s="3" customFormat="1" ht="15" customHeight="1"/>
    <row r="81" s="3" customFormat="1" ht="15" customHeight="1"/>
    <row r="82" s="3" customFormat="1" ht="15" customHeigh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sheetData>
  <mergeCells count="51">
    <mergeCell ref="D60:F60"/>
    <mergeCell ref="D63:F63"/>
    <mergeCell ref="B65:C65"/>
    <mergeCell ref="A58:G58"/>
    <mergeCell ref="A52:G52"/>
    <mergeCell ref="A53:G53"/>
    <mergeCell ref="A54:G54"/>
    <mergeCell ref="A55:G55"/>
    <mergeCell ref="A56:G56"/>
    <mergeCell ref="A57:G57"/>
    <mergeCell ref="B15:C15"/>
    <mergeCell ref="B16:C16"/>
    <mergeCell ref="B17:C17"/>
    <mergeCell ref="A1:G1"/>
    <mergeCell ref="A2:G2"/>
    <mergeCell ref="A10:G10"/>
    <mergeCell ref="B12:C12"/>
    <mergeCell ref="B14:C14"/>
    <mergeCell ref="E7:F7"/>
    <mergeCell ref="E8:F8"/>
    <mergeCell ref="A11:G11"/>
    <mergeCell ref="B25:C25"/>
    <mergeCell ref="B26:C26"/>
    <mergeCell ref="B27:C27"/>
    <mergeCell ref="B28:C28"/>
    <mergeCell ref="B18:C18"/>
    <mergeCell ref="B19:C19"/>
    <mergeCell ref="B20:C20"/>
    <mergeCell ref="B22:C22"/>
    <mergeCell ref="B23:C23"/>
    <mergeCell ref="A50:G50"/>
    <mergeCell ref="A51:G51"/>
    <mergeCell ref="A47:G47"/>
    <mergeCell ref="A49:G49"/>
    <mergeCell ref="B43:C43"/>
    <mergeCell ref="B29:C29"/>
    <mergeCell ref="B30:C30"/>
    <mergeCell ref="B44:C44"/>
    <mergeCell ref="B46:F46"/>
    <mergeCell ref="A48:G48"/>
    <mergeCell ref="B37:C37"/>
    <mergeCell ref="B38:C38"/>
    <mergeCell ref="B39:C39"/>
    <mergeCell ref="B40:C40"/>
    <mergeCell ref="B41:C41"/>
    <mergeCell ref="B42:C42"/>
    <mergeCell ref="B31:C31"/>
    <mergeCell ref="B32:C32"/>
    <mergeCell ref="B34:C34"/>
    <mergeCell ref="B35:C35"/>
    <mergeCell ref="B36:C36"/>
  </mergeCells>
  <printOptions horizontalCentered="1"/>
  <pageMargins left="0.25" right="0.25" top="0.5" bottom="0.25" header="0.3" footer="0.3"/>
  <pageSetup paperSize="5" scale="9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L101"/>
  <sheetViews>
    <sheetView view="pageBreakPreview" zoomScaleNormal="100" zoomScaleSheetLayoutView="100" workbookViewId="0">
      <selection activeCell="C4" sqref="C4"/>
    </sheetView>
  </sheetViews>
  <sheetFormatPr defaultColWidth="11.44140625" defaultRowHeight="15"/>
  <cols>
    <col min="1" max="1" width="6.6640625" customWidth="1"/>
    <col min="2" max="2" width="9.6640625" customWidth="1"/>
    <col min="3" max="6" width="12.6640625" customWidth="1"/>
    <col min="7" max="7" width="9.6640625" style="1" customWidth="1"/>
    <col min="8" max="8" width="6.6640625" style="1" customWidth="1"/>
    <col min="9" max="9" width="9.6640625" style="1" customWidth="1"/>
    <col min="10" max="10" width="12.6640625" style="1" customWidth="1"/>
  </cols>
  <sheetData>
    <row r="1" spans="1:11" s="3" customFormat="1" ht="15" customHeight="1" thickTop="1">
      <c r="A1" s="606"/>
      <c r="B1" s="607"/>
      <c r="C1" s="607"/>
      <c r="D1" s="607"/>
      <c r="E1" s="607"/>
      <c r="F1" s="607"/>
      <c r="G1" s="607"/>
      <c r="H1" s="607"/>
      <c r="I1" s="607"/>
      <c r="J1" s="608"/>
    </row>
    <row r="2" spans="1:11" s="3" customFormat="1" ht="20.100000000000001" customHeight="1">
      <c r="A2" s="613" t="s">
        <v>21</v>
      </c>
      <c r="B2" s="523"/>
      <c r="C2" s="523"/>
      <c r="D2" s="523"/>
      <c r="E2" s="523"/>
      <c r="F2" s="523"/>
      <c r="G2" s="523"/>
      <c r="H2" s="523"/>
      <c r="I2" s="523"/>
      <c r="J2" s="614"/>
    </row>
    <row r="3" spans="1:11" s="3" customFormat="1" ht="15" customHeight="1">
      <c r="A3" s="655"/>
      <c r="B3" s="656"/>
      <c r="C3" s="5" t="s">
        <v>0</v>
      </c>
      <c r="D3" s="5"/>
      <c r="E3" s="5"/>
      <c r="F3" s="5"/>
      <c r="G3" s="181"/>
      <c r="H3" s="181"/>
      <c r="I3" s="182"/>
      <c r="J3" s="42"/>
    </row>
    <row r="4" spans="1:11" s="3" customFormat="1" ht="15" customHeight="1">
      <c r="A4" s="624" t="s">
        <v>19</v>
      </c>
      <c r="B4" s="577"/>
      <c r="C4" s="183" t="str">
        <f>All!B4</f>
        <v>Merkley Oaks</v>
      </c>
      <c r="D4" s="18"/>
      <c r="E4" s="18"/>
      <c r="F4" s="18"/>
      <c r="G4" s="139" t="s">
        <v>18</v>
      </c>
      <c r="H4" s="645">
        <f>All!G4</f>
        <v>45748</v>
      </c>
      <c r="I4" s="645"/>
      <c r="J4" s="34"/>
    </row>
    <row r="5" spans="1:11" s="3" customFormat="1" ht="15" customHeight="1">
      <c r="A5" s="624" t="s">
        <v>1</v>
      </c>
      <c r="B5" s="577"/>
      <c r="C5" s="183" t="str">
        <f>All!B5</f>
        <v>ALL SERIES</v>
      </c>
      <c r="D5" s="19"/>
      <c r="E5" s="18"/>
      <c r="F5" s="18"/>
      <c r="G5" s="138" t="s">
        <v>76</v>
      </c>
      <c r="H5" s="657" t="str">
        <f>All!G5</f>
        <v>XXX - XXX</v>
      </c>
      <c r="I5" s="657"/>
      <c r="J5" s="34"/>
    </row>
    <row r="6" spans="1:11" s="3" customFormat="1" ht="15" customHeight="1">
      <c r="A6" s="624"/>
      <c r="B6" s="577"/>
      <c r="C6" s="469"/>
      <c r="D6" s="19"/>
      <c r="E6" s="468"/>
      <c r="F6" s="19"/>
      <c r="G6" s="19"/>
      <c r="H6" s="19"/>
      <c r="I6" s="18"/>
      <c r="J6" s="35"/>
    </row>
    <row r="7" spans="1:11" s="3" customFormat="1" ht="15" customHeight="1">
      <c r="A7" s="624" t="s">
        <v>20</v>
      </c>
      <c r="B7" s="577"/>
      <c r="C7" s="357" t="str">
        <f>All!B7</f>
        <v>T. B. A.</v>
      </c>
      <c r="D7" s="18"/>
      <c r="E7" s="18"/>
      <c r="F7" s="19"/>
      <c r="G7" s="534" t="str">
        <f>All!F7</f>
        <v>CONTRACT PERIOD :</v>
      </c>
      <c r="H7" s="534"/>
      <c r="I7" s="534"/>
      <c r="J7" s="34"/>
    </row>
    <row r="8" spans="1:11" s="3" customFormat="1" ht="15" customHeight="1">
      <c r="A8" s="624" t="s">
        <v>4</v>
      </c>
      <c r="B8" s="577"/>
      <c r="C8" s="183" t="str">
        <f>All!B8</f>
        <v>A - 15</v>
      </c>
      <c r="D8" s="19"/>
      <c r="E8" s="19"/>
      <c r="F8" s="19"/>
      <c r="G8" s="580" t="str">
        <f>All!F8</f>
        <v>April 1, 2025 to March 31, 2026</v>
      </c>
      <c r="H8" s="580"/>
      <c r="I8" s="580"/>
      <c r="J8" s="34"/>
    </row>
    <row r="9" spans="1:11" s="3" customFormat="1" ht="15" customHeight="1" thickBot="1">
      <c r="A9" s="118"/>
      <c r="B9" s="117"/>
      <c r="C9" s="119"/>
      <c r="D9" s="609"/>
      <c r="E9" s="609"/>
      <c r="F9" s="609"/>
      <c r="G9" s="609"/>
      <c r="H9" s="17"/>
      <c r="J9" s="43"/>
    </row>
    <row r="10" spans="1:11" s="3" customFormat="1" ht="20.100000000000001" customHeight="1" thickTop="1" thickBot="1">
      <c r="A10" s="646" t="s">
        <v>90</v>
      </c>
      <c r="B10" s="647"/>
      <c r="C10" s="647"/>
      <c r="D10" s="647"/>
      <c r="E10" s="647"/>
      <c r="F10" s="647"/>
      <c r="G10" s="647"/>
      <c r="H10" s="647"/>
      <c r="I10" s="647"/>
      <c r="J10" s="648"/>
    </row>
    <row r="11" spans="1:11" s="3" customFormat="1" ht="20.100000000000001" customHeight="1" thickTop="1" thickBot="1">
      <c r="A11" s="184"/>
      <c r="B11" s="649" t="s">
        <v>22</v>
      </c>
      <c r="C11" s="650"/>
      <c r="D11" s="650"/>
      <c r="E11" s="650"/>
      <c r="F11" s="651"/>
      <c r="G11" s="186" t="s">
        <v>24</v>
      </c>
      <c r="H11" s="187"/>
      <c r="I11" s="188">
        <v>0.13</v>
      </c>
      <c r="J11" s="185" t="s">
        <v>23</v>
      </c>
    </row>
    <row r="12" spans="1:11" s="3" customFormat="1" ht="20.100000000000001" customHeight="1" thickTop="1">
      <c r="A12" s="189"/>
      <c r="B12" s="652" t="s">
        <v>91</v>
      </c>
      <c r="C12" s="653"/>
      <c r="D12" s="653"/>
      <c r="E12" s="653"/>
      <c r="F12" s="654"/>
      <c r="G12" s="203"/>
      <c r="H12" s="204"/>
      <c r="I12" s="205"/>
      <c r="J12" s="206"/>
      <c r="K12" s="36"/>
    </row>
    <row r="13" spans="1:11" s="3" customFormat="1">
      <c r="A13" s="124"/>
      <c r="B13" s="615" t="s">
        <v>93</v>
      </c>
      <c r="C13" s="616"/>
      <c r="D13" s="616"/>
      <c r="E13" s="616"/>
      <c r="F13" s="617"/>
      <c r="G13" s="470">
        <v>0</v>
      </c>
      <c r="H13" s="190" t="s">
        <v>142</v>
      </c>
      <c r="I13" s="471">
        <f>+G13*$I$11</f>
        <v>0</v>
      </c>
      <c r="J13" s="472">
        <f t="shared" ref="J13:J25" si="0">+G13+I13</f>
        <v>0</v>
      </c>
      <c r="K13" s="36"/>
    </row>
    <row r="14" spans="1:11" s="3" customFormat="1">
      <c r="A14" s="124"/>
      <c r="B14" s="615" t="s">
        <v>92</v>
      </c>
      <c r="C14" s="616"/>
      <c r="D14" s="616"/>
      <c r="E14" s="616"/>
      <c r="F14" s="617"/>
      <c r="G14" s="470">
        <v>0</v>
      </c>
      <c r="H14" s="192" t="s">
        <v>143</v>
      </c>
      <c r="I14" s="471">
        <f>+G14*$I$11</f>
        <v>0</v>
      </c>
      <c r="J14" s="472">
        <f t="shared" si="0"/>
        <v>0</v>
      </c>
      <c r="K14" s="36"/>
    </row>
    <row r="15" spans="1:11" s="3" customFormat="1">
      <c r="A15" s="124"/>
      <c r="B15" s="615" t="s">
        <v>94</v>
      </c>
      <c r="C15" s="616"/>
      <c r="D15" s="616"/>
      <c r="E15" s="616"/>
      <c r="F15" s="617"/>
      <c r="G15" s="470">
        <v>0</v>
      </c>
      <c r="H15" s="190" t="s">
        <v>95</v>
      </c>
      <c r="I15" s="471">
        <f>+G15*$I$11</f>
        <v>0</v>
      </c>
      <c r="J15" s="472">
        <f t="shared" si="0"/>
        <v>0</v>
      </c>
      <c r="K15" s="36"/>
    </row>
    <row r="16" spans="1:11" s="3" customFormat="1">
      <c r="A16" s="124"/>
      <c r="B16" s="615"/>
      <c r="C16" s="616"/>
      <c r="D16" s="616"/>
      <c r="E16" s="616"/>
      <c r="F16" s="617"/>
      <c r="G16" s="313"/>
      <c r="H16" s="192"/>
      <c r="I16" s="207"/>
      <c r="J16" s="208"/>
      <c r="K16" s="36"/>
    </row>
    <row r="17" spans="1:11" s="3" customFormat="1" ht="19.899999999999999" customHeight="1">
      <c r="A17" s="124"/>
      <c r="B17" s="621" t="s">
        <v>124</v>
      </c>
      <c r="C17" s="622"/>
      <c r="D17" s="622"/>
      <c r="E17" s="622"/>
      <c r="F17" s="623"/>
      <c r="G17" s="313"/>
      <c r="H17" s="209"/>
      <c r="I17" s="210"/>
      <c r="J17" s="211"/>
      <c r="K17" s="36"/>
    </row>
    <row r="18" spans="1:11" s="3" customFormat="1">
      <c r="A18" s="124"/>
      <c r="B18" s="615" t="s">
        <v>125</v>
      </c>
      <c r="C18" s="616"/>
      <c r="D18" s="616"/>
      <c r="E18" s="616"/>
      <c r="F18" s="617"/>
      <c r="G18" s="470">
        <v>0</v>
      </c>
      <c r="H18" s="190" t="s">
        <v>142</v>
      </c>
      <c r="I18" s="471">
        <f>+G18*$I$11</f>
        <v>0</v>
      </c>
      <c r="J18" s="472">
        <f t="shared" ref="J18:J19" si="1">+G18+I18</f>
        <v>0</v>
      </c>
      <c r="K18" s="36"/>
    </row>
    <row r="19" spans="1:11" s="3" customFormat="1">
      <c r="A19" s="124"/>
      <c r="B19" s="615" t="s">
        <v>154</v>
      </c>
      <c r="C19" s="616"/>
      <c r="D19" s="616"/>
      <c r="E19" s="616"/>
      <c r="F19" s="617"/>
      <c r="G19" s="470">
        <v>0</v>
      </c>
      <c r="H19" s="190" t="s">
        <v>144</v>
      </c>
      <c r="I19" s="471">
        <f t="shared" ref="I19" si="2">+G19*$I$11</f>
        <v>0</v>
      </c>
      <c r="J19" s="472">
        <f t="shared" si="1"/>
        <v>0</v>
      </c>
      <c r="K19" s="36"/>
    </row>
    <row r="20" spans="1:11" s="3" customFormat="1">
      <c r="A20" s="124"/>
      <c r="B20" s="615"/>
      <c r="C20" s="616"/>
      <c r="D20" s="616"/>
      <c r="E20" s="616"/>
      <c r="F20" s="617"/>
      <c r="G20" s="313"/>
      <c r="H20" s="192"/>
      <c r="I20" s="207"/>
      <c r="J20" s="208"/>
      <c r="K20" s="36"/>
    </row>
    <row r="21" spans="1:11" s="3" customFormat="1" ht="19.899999999999999" customHeight="1">
      <c r="A21" s="124"/>
      <c r="B21" s="621" t="s">
        <v>101</v>
      </c>
      <c r="C21" s="622"/>
      <c r="D21" s="622"/>
      <c r="E21" s="622"/>
      <c r="F21" s="623"/>
      <c r="G21" s="314"/>
      <c r="H21" s="212"/>
      <c r="I21" s="207"/>
      <c r="J21" s="208"/>
      <c r="K21" s="36"/>
    </row>
    <row r="22" spans="1:11" s="3" customFormat="1">
      <c r="A22" s="124"/>
      <c r="B22" s="615" t="s">
        <v>96</v>
      </c>
      <c r="C22" s="616"/>
      <c r="D22" s="616"/>
      <c r="E22" s="616"/>
      <c r="F22" s="617"/>
      <c r="G22" s="470">
        <v>0</v>
      </c>
      <c r="H22" s="190" t="s">
        <v>144</v>
      </c>
      <c r="I22" s="471">
        <f t="shared" ref="I22:I27" si="3">+G22*$I$11</f>
        <v>0</v>
      </c>
      <c r="J22" s="472">
        <f t="shared" si="0"/>
        <v>0</v>
      </c>
      <c r="K22" s="36"/>
    </row>
    <row r="23" spans="1:11" s="3" customFormat="1">
      <c r="A23" s="124"/>
      <c r="B23" s="615" t="s">
        <v>97</v>
      </c>
      <c r="C23" s="616"/>
      <c r="D23" s="616"/>
      <c r="E23" s="616"/>
      <c r="F23" s="617"/>
      <c r="G23" s="470">
        <v>0</v>
      </c>
      <c r="H23" s="190" t="s">
        <v>144</v>
      </c>
      <c r="I23" s="471">
        <f t="shared" si="3"/>
        <v>0</v>
      </c>
      <c r="J23" s="472">
        <f t="shared" si="0"/>
        <v>0</v>
      </c>
      <c r="K23" s="36"/>
    </row>
    <row r="24" spans="1:11" s="3" customFormat="1">
      <c r="A24" s="124"/>
      <c r="B24" s="615" t="s">
        <v>98</v>
      </c>
      <c r="C24" s="616"/>
      <c r="D24" s="616"/>
      <c r="E24" s="616"/>
      <c r="F24" s="617"/>
      <c r="G24" s="470">
        <v>0</v>
      </c>
      <c r="H24" s="190" t="s">
        <v>144</v>
      </c>
      <c r="I24" s="471">
        <f t="shared" si="3"/>
        <v>0</v>
      </c>
      <c r="J24" s="472">
        <f t="shared" si="0"/>
        <v>0</v>
      </c>
      <c r="K24" s="36"/>
    </row>
    <row r="25" spans="1:11" s="3" customFormat="1">
      <c r="A25" s="124"/>
      <c r="B25" s="615" t="s">
        <v>99</v>
      </c>
      <c r="C25" s="616"/>
      <c r="D25" s="616"/>
      <c r="E25" s="616"/>
      <c r="F25" s="617"/>
      <c r="G25" s="470">
        <v>0</v>
      </c>
      <c r="H25" s="190" t="s">
        <v>144</v>
      </c>
      <c r="I25" s="471">
        <f t="shared" si="3"/>
        <v>0</v>
      </c>
      <c r="J25" s="472">
        <f t="shared" si="0"/>
        <v>0</v>
      </c>
      <c r="K25" s="36"/>
    </row>
    <row r="26" spans="1:11" s="3" customFormat="1">
      <c r="A26" s="124"/>
      <c r="B26" s="618" t="s">
        <v>100</v>
      </c>
      <c r="C26" s="619"/>
      <c r="D26" s="619"/>
      <c r="E26" s="619"/>
      <c r="F26" s="620"/>
      <c r="G26" s="470">
        <v>0</v>
      </c>
      <c r="H26" s="190" t="s">
        <v>144</v>
      </c>
      <c r="I26" s="471">
        <f t="shared" si="3"/>
        <v>0</v>
      </c>
      <c r="J26" s="472">
        <f t="shared" ref="J26:J27" si="4">+G26+I26</f>
        <v>0</v>
      </c>
      <c r="K26" s="36"/>
    </row>
    <row r="27" spans="1:11" s="3" customFormat="1">
      <c r="A27" s="124"/>
      <c r="B27" s="618" t="s">
        <v>103</v>
      </c>
      <c r="C27" s="619"/>
      <c r="D27" s="619"/>
      <c r="E27" s="619"/>
      <c r="F27" s="620"/>
      <c r="G27" s="470">
        <v>0</v>
      </c>
      <c r="H27" s="190" t="s">
        <v>144</v>
      </c>
      <c r="I27" s="471">
        <f t="shared" si="3"/>
        <v>0</v>
      </c>
      <c r="J27" s="472">
        <f t="shared" si="4"/>
        <v>0</v>
      </c>
      <c r="K27" s="36"/>
    </row>
    <row r="28" spans="1:11" s="3" customFormat="1" ht="15" customHeight="1">
      <c r="A28" s="125"/>
      <c r="B28" s="615" t="s">
        <v>151</v>
      </c>
      <c r="C28" s="616"/>
      <c r="D28" s="616"/>
      <c r="E28" s="616"/>
      <c r="F28" s="617"/>
      <c r="G28" s="470">
        <v>0</v>
      </c>
      <c r="H28" s="194" t="s">
        <v>144</v>
      </c>
      <c r="I28" s="471">
        <f t="shared" ref="I28" si="5">+G28*$I$11</f>
        <v>0</v>
      </c>
      <c r="J28" s="472">
        <f t="shared" ref="J28" si="6">+G28+I28</f>
        <v>0</v>
      </c>
    </row>
    <row r="29" spans="1:11" s="3" customFormat="1">
      <c r="A29" s="124"/>
      <c r="B29" s="615"/>
      <c r="C29" s="616"/>
      <c r="D29" s="616"/>
      <c r="E29" s="616"/>
      <c r="F29" s="617"/>
      <c r="G29" s="313"/>
      <c r="H29" s="195"/>
      <c r="I29" s="191"/>
      <c r="J29" s="140"/>
    </row>
    <row r="30" spans="1:11" s="3" customFormat="1" ht="19.899999999999999" customHeight="1">
      <c r="A30" s="124"/>
      <c r="B30" s="621" t="s">
        <v>104</v>
      </c>
      <c r="C30" s="622"/>
      <c r="D30" s="622"/>
      <c r="E30" s="622"/>
      <c r="F30" s="623"/>
      <c r="G30" s="141"/>
      <c r="H30" s="196"/>
      <c r="I30" s="191"/>
      <c r="J30" s="140"/>
    </row>
    <row r="31" spans="1:11" s="3" customFormat="1" ht="15" customHeight="1">
      <c r="A31" s="124"/>
      <c r="B31" s="615" t="s">
        <v>112</v>
      </c>
      <c r="C31" s="616"/>
      <c r="D31" s="616"/>
      <c r="E31" s="616"/>
      <c r="F31" s="617"/>
      <c r="G31" s="310" t="s">
        <v>113</v>
      </c>
      <c r="H31" s="194" t="s">
        <v>145</v>
      </c>
      <c r="I31" s="193"/>
      <c r="J31" s="142"/>
    </row>
    <row r="32" spans="1:11" s="3" customFormat="1" ht="15" customHeight="1">
      <c r="A32" s="124"/>
      <c r="B32" s="615" t="s">
        <v>105</v>
      </c>
      <c r="C32" s="616"/>
      <c r="D32" s="616"/>
      <c r="E32" s="616"/>
      <c r="F32" s="617"/>
      <c r="G32" s="310" t="s">
        <v>107</v>
      </c>
      <c r="H32" s="194" t="s">
        <v>145</v>
      </c>
      <c r="I32" s="193"/>
      <c r="J32" s="142"/>
    </row>
    <row r="33" spans="1:12" s="3" customFormat="1" ht="15" customHeight="1">
      <c r="A33" s="124"/>
      <c r="B33" s="615" t="s">
        <v>106</v>
      </c>
      <c r="C33" s="616"/>
      <c r="D33" s="616"/>
      <c r="E33" s="616"/>
      <c r="F33" s="617"/>
      <c r="G33" s="310" t="s">
        <v>107</v>
      </c>
      <c r="H33" s="194" t="s">
        <v>145</v>
      </c>
      <c r="I33" s="193"/>
      <c r="J33" s="142"/>
    </row>
    <row r="34" spans="1:12" s="3" customFormat="1" ht="15" customHeight="1">
      <c r="A34" s="124"/>
      <c r="B34" s="615" t="s">
        <v>108</v>
      </c>
      <c r="C34" s="616"/>
      <c r="D34" s="616"/>
      <c r="E34" s="616"/>
      <c r="F34" s="617"/>
      <c r="G34" s="310" t="s">
        <v>107</v>
      </c>
      <c r="H34" s="194" t="s">
        <v>145</v>
      </c>
      <c r="I34" s="193"/>
      <c r="J34" s="142"/>
    </row>
    <row r="35" spans="1:12" s="3" customFormat="1" ht="15" customHeight="1">
      <c r="A35" s="124"/>
      <c r="B35" s="615" t="s">
        <v>109</v>
      </c>
      <c r="C35" s="616"/>
      <c r="D35" s="616"/>
      <c r="E35" s="616"/>
      <c r="F35" s="617"/>
      <c r="G35" s="310" t="s">
        <v>141</v>
      </c>
      <c r="H35" s="311" t="s">
        <v>145</v>
      </c>
      <c r="I35" s="312"/>
      <c r="J35" s="142"/>
    </row>
    <row r="36" spans="1:12" s="3" customFormat="1" ht="15" customHeight="1">
      <c r="A36" s="124"/>
      <c r="B36" s="615" t="s">
        <v>110</v>
      </c>
      <c r="C36" s="616"/>
      <c r="D36" s="616"/>
      <c r="E36" s="616"/>
      <c r="F36" s="617"/>
      <c r="G36" s="310" t="s">
        <v>141</v>
      </c>
      <c r="H36" s="311" t="s">
        <v>145</v>
      </c>
      <c r="I36" s="312"/>
      <c r="J36" s="142"/>
    </row>
    <row r="37" spans="1:12" s="3" customFormat="1" ht="15" customHeight="1">
      <c r="A37" s="124"/>
      <c r="B37" s="615" t="s">
        <v>111</v>
      </c>
      <c r="C37" s="616"/>
      <c r="D37" s="616"/>
      <c r="E37" s="616"/>
      <c r="F37" s="617"/>
      <c r="G37" s="310" t="s">
        <v>141</v>
      </c>
      <c r="H37" s="311" t="s">
        <v>145</v>
      </c>
      <c r="I37" s="312"/>
      <c r="J37" s="142"/>
    </row>
    <row r="38" spans="1:12" s="3" customFormat="1" ht="15" customHeight="1">
      <c r="A38" s="124"/>
      <c r="B38" s="615"/>
      <c r="C38" s="616"/>
      <c r="D38" s="616"/>
      <c r="E38" s="616"/>
      <c r="F38" s="617"/>
      <c r="G38" s="310"/>
      <c r="H38" s="194"/>
      <c r="I38" s="193"/>
      <c r="J38" s="142"/>
    </row>
    <row r="39" spans="1:12" s="3" customFormat="1" ht="19.899999999999999" customHeight="1">
      <c r="A39" s="124"/>
      <c r="B39" s="639" t="s">
        <v>114</v>
      </c>
      <c r="C39" s="640"/>
      <c r="D39" s="640"/>
      <c r="E39" s="640"/>
      <c r="F39" s="641"/>
      <c r="G39" s="310"/>
      <c r="H39" s="190"/>
      <c r="I39" s="210"/>
      <c r="J39" s="211"/>
      <c r="K39" s="36"/>
      <c r="L39" s="36"/>
    </row>
    <row r="40" spans="1:12" s="3" customFormat="1" ht="15" customHeight="1">
      <c r="A40" s="124"/>
      <c r="B40" s="618" t="s">
        <v>152</v>
      </c>
      <c r="C40" s="619"/>
      <c r="D40" s="619"/>
      <c r="E40" s="619"/>
      <c r="F40" s="620"/>
      <c r="G40" s="470">
        <v>0</v>
      </c>
      <c r="H40" s="192" t="s">
        <v>143</v>
      </c>
      <c r="I40" s="471">
        <f>+G40*$I$11</f>
        <v>0</v>
      </c>
      <c r="J40" s="472">
        <f>+G40+I40</f>
        <v>0</v>
      </c>
      <c r="K40" s="36"/>
      <c r="L40" s="36"/>
    </row>
    <row r="41" spans="1:12" s="3" customFormat="1" ht="15" customHeight="1">
      <c r="A41" s="124"/>
      <c r="B41" s="642" t="s">
        <v>146</v>
      </c>
      <c r="C41" s="643"/>
      <c r="D41" s="643"/>
      <c r="E41" s="643"/>
      <c r="F41" s="644"/>
      <c r="G41" s="667">
        <v>0</v>
      </c>
      <c r="H41" s="658" t="s">
        <v>143</v>
      </c>
      <c r="I41" s="660">
        <f>+G41*$I$11</f>
        <v>0</v>
      </c>
      <c r="J41" s="662">
        <f>+G41+I41</f>
        <v>0</v>
      </c>
      <c r="K41" s="36"/>
      <c r="L41" s="36"/>
    </row>
    <row r="42" spans="1:12" s="3" customFormat="1" ht="15" customHeight="1">
      <c r="A42" s="124"/>
      <c r="B42" s="610" t="s">
        <v>147</v>
      </c>
      <c r="C42" s="611"/>
      <c r="D42" s="611"/>
      <c r="E42" s="611"/>
      <c r="F42" s="612"/>
      <c r="G42" s="668"/>
      <c r="H42" s="659"/>
      <c r="I42" s="661"/>
      <c r="J42" s="663"/>
      <c r="K42" s="36"/>
      <c r="L42" s="36"/>
    </row>
    <row r="43" spans="1:12" s="3" customFormat="1" ht="15" customHeight="1">
      <c r="A43" s="124"/>
      <c r="B43" s="642" t="s">
        <v>148</v>
      </c>
      <c r="C43" s="643"/>
      <c r="D43" s="643"/>
      <c r="E43" s="643"/>
      <c r="F43" s="644"/>
      <c r="G43" s="667">
        <v>0</v>
      </c>
      <c r="H43" s="190" t="s">
        <v>95</v>
      </c>
      <c r="I43" s="471">
        <f>+G43*$I$11</f>
        <v>0</v>
      </c>
      <c r="J43" s="472">
        <f>+G43+I43</f>
        <v>0</v>
      </c>
      <c r="K43" s="36"/>
      <c r="L43" s="36"/>
    </row>
    <row r="44" spans="1:12" s="3" customFormat="1" ht="15" customHeight="1">
      <c r="A44" s="124"/>
      <c r="B44" s="610" t="s">
        <v>147</v>
      </c>
      <c r="C44" s="611"/>
      <c r="D44" s="611"/>
      <c r="E44" s="611"/>
      <c r="F44" s="612"/>
      <c r="G44" s="668"/>
      <c r="H44" s="190" t="s">
        <v>95</v>
      </c>
      <c r="I44" s="471">
        <f>+G44*$I$11</f>
        <v>0</v>
      </c>
      <c r="J44" s="472">
        <f>+G44+I44</f>
        <v>0</v>
      </c>
      <c r="K44" s="36"/>
      <c r="L44" s="36"/>
    </row>
    <row r="45" spans="1:12" s="3" customFormat="1" ht="15" customHeight="1">
      <c r="A45" s="125"/>
      <c r="B45" s="636"/>
      <c r="C45" s="637"/>
      <c r="D45" s="637"/>
      <c r="E45" s="637"/>
      <c r="F45" s="638"/>
      <c r="G45" s="310"/>
      <c r="H45" s="190"/>
      <c r="I45" s="210"/>
      <c r="J45" s="211"/>
      <c r="K45" s="36"/>
      <c r="L45" s="36"/>
    </row>
    <row r="46" spans="1:12" s="3" customFormat="1" ht="19.899999999999999" customHeight="1">
      <c r="A46" s="126"/>
      <c r="B46" s="639" t="s">
        <v>102</v>
      </c>
      <c r="C46" s="640"/>
      <c r="D46" s="640"/>
      <c r="E46" s="640"/>
      <c r="F46" s="641"/>
      <c r="G46" s="315"/>
      <c r="H46" s="214"/>
      <c r="I46" s="215"/>
      <c r="J46" s="216"/>
      <c r="K46" s="36"/>
      <c r="L46" s="36"/>
    </row>
    <row r="47" spans="1:12" s="3" customFormat="1" ht="15" customHeight="1">
      <c r="A47" s="124"/>
      <c r="B47" s="618" t="s">
        <v>116</v>
      </c>
      <c r="C47" s="619"/>
      <c r="D47" s="619"/>
      <c r="E47" s="619"/>
      <c r="F47" s="620"/>
      <c r="G47" s="310" t="s">
        <v>118</v>
      </c>
      <c r="H47" s="190" t="s">
        <v>145</v>
      </c>
      <c r="I47" s="210"/>
      <c r="J47" s="211"/>
      <c r="K47" s="36"/>
      <c r="L47" s="36"/>
    </row>
    <row r="48" spans="1:12" s="3" customFormat="1" ht="15" customHeight="1">
      <c r="A48" s="124"/>
      <c r="B48" s="618" t="s">
        <v>117</v>
      </c>
      <c r="C48" s="619"/>
      <c r="D48" s="619"/>
      <c r="E48" s="619"/>
      <c r="F48" s="620"/>
      <c r="G48" s="310" t="s">
        <v>118</v>
      </c>
      <c r="H48" s="190" t="s">
        <v>145</v>
      </c>
      <c r="I48" s="210"/>
      <c r="J48" s="211"/>
      <c r="K48" s="36"/>
      <c r="L48" s="36"/>
    </row>
    <row r="49" spans="1:12" s="3" customFormat="1" ht="15" customHeight="1">
      <c r="A49" s="127"/>
      <c r="B49" s="618" t="s">
        <v>115</v>
      </c>
      <c r="C49" s="619"/>
      <c r="D49" s="619"/>
      <c r="E49" s="619"/>
      <c r="F49" s="620"/>
      <c r="G49" s="470">
        <v>0</v>
      </c>
      <c r="H49" s="473" t="s">
        <v>143</v>
      </c>
      <c r="I49" s="471">
        <f>+G49*$I$11</f>
        <v>0</v>
      </c>
      <c r="J49" s="472">
        <f t="shared" ref="J49" si="7">+G49+I49</f>
        <v>0</v>
      </c>
      <c r="K49" s="36"/>
      <c r="L49" s="36"/>
    </row>
    <row r="50" spans="1:12" s="3" customFormat="1" ht="15" customHeight="1">
      <c r="A50" s="125"/>
      <c r="B50" s="636"/>
      <c r="C50" s="637"/>
      <c r="D50" s="637"/>
      <c r="E50" s="637"/>
      <c r="F50" s="638"/>
      <c r="G50" s="310"/>
      <c r="H50" s="190"/>
      <c r="I50" s="210"/>
      <c r="J50" s="211"/>
      <c r="K50" s="36"/>
      <c r="L50" s="36"/>
    </row>
    <row r="51" spans="1:12" s="3" customFormat="1" ht="19.899999999999999" customHeight="1">
      <c r="A51" s="217"/>
      <c r="B51" s="639" t="s">
        <v>149</v>
      </c>
      <c r="C51" s="640"/>
      <c r="D51" s="640"/>
      <c r="E51" s="640"/>
      <c r="F51" s="641"/>
      <c r="G51" s="310"/>
      <c r="H51" s="190"/>
      <c r="I51" s="210"/>
      <c r="J51" s="211"/>
      <c r="K51" s="36"/>
      <c r="L51" s="36"/>
    </row>
    <row r="52" spans="1:12" s="3" customFormat="1" ht="15" customHeight="1">
      <c r="A52" s="217"/>
      <c r="B52" s="618" t="s">
        <v>150</v>
      </c>
      <c r="C52" s="619"/>
      <c r="D52" s="619"/>
      <c r="E52" s="619"/>
      <c r="F52" s="620"/>
      <c r="G52" s="470">
        <v>0</v>
      </c>
      <c r="H52" s="474" t="s">
        <v>95</v>
      </c>
      <c r="I52" s="471">
        <f>+G52*$I$11</f>
        <v>0</v>
      </c>
      <c r="J52" s="472">
        <f t="shared" ref="J52" si="8">+G52+I52</f>
        <v>0</v>
      </c>
      <c r="K52" s="36"/>
    </row>
    <row r="53" spans="1:12" s="3" customFormat="1" ht="15" customHeight="1">
      <c r="A53" s="217"/>
      <c r="B53" s="669" t="s">
        <v>153</v>
      </c>
      <c r="C53" s="670"/>
      <c r="D53" s="670"/>
      <c r="E53" s="670"/>
      <c r="F53" s="671"/>
      <c r="G53" s="213"/>
      <c r="H53" s="190"/>
      <c r="I53" s="210"/>
      <c r="J53" s="211"/>
      <c r="K53" s="36"/>
    </row>
    <row r="54" spans="1:12" s="3" customFormat="1" ht="15" customHeight="1" thickBot="1">
      <c r="A54" s="128"/>
      <c r="B54" s="672"/>
      <c r="C54" s="673"/>
      <c r="D54" s="673"/>
      <c r="E54" s="673"/>
      <c r="F54" s="674"/>
      <c r="G54" s="121"/>
      <c r="H54" s="120"/>
      <c r="I54" s="122"/>
      <c r="J54" s="123"/>
    </row>
    <row r="55" spans="1:12" s="3" customFormat="1" ht="20.100000000000001" customHeight="1" thickTop="1" thickBot="1">
      <c r="A55" s="631" t="s">
        <v>15</v>
      </c>
      <c r="B55" s="632"/>
      <c r="C55" s="675" t="str">
        <f>All!B50</f>
        <v>Hourly Rate for repairs and authorized service outside of contractual obligations</v>
      </c>
      <c r="D55" s="676"/>
      <c r="E55" s="676"/>
      <c r="F55" s="676"/>
      <c r="G55" s="676"/>
      <c r="H55" s="676"/>
      <c r="I55" s="677"/>
      <c r="J55" s="475" t="str">
        <f>All!H50</f>
        <v>$0.00 / hr</v>
      </c>
    </row>
    <row r="56" spans="1:12" s="3" customFormat="1" ht="15" customHeight="1" thickTop="1">
      <c r="A56" s="633"/>
      <c r="B56" s="634"/>
      <c r="C56" s="634"/>
      <c r="D56" s="634"/>
      <c r="E56" s="634"/>
      <c r="F56" s="634"/>
      <c r="G56" s="634"/>
      <c r="H56" s="634"/>
      <c r="I56" s="634"/>
      <c r="J56" s="635"/>
    </row>
    <row r="57" spans="1:12" s="3" customFormat="1" ht="20.100000000000001" customHeight="1">
      <c r="A57" s="629" t="s">
        <v>16</v>
      </c>
      <c r="B57" s="529"/>
      <c r="C57" s="529"/>
      <c r="D57" s="529"/>
      <c r="E57" s="529"/>
      <c r="F57" s="529"/>
      <c r="G57" s="529"/>
      <c r="H57" s="529"/>
      <c r="I57" s="529"/>
      <c r="J57" s="630"/>
    </row>
    <row r="58" spans="1:12" s="3" customFormat="1" ht="15" customHeight="1">
      <c r="A58" s="665"/>
      <c r="B58" s="546"/>
      <c r="C58" s="546"/>
      <c r="D58" s="546"/>
      <c r="E58" s="546"/>
      <c r="F58" s="546"/>
      <c r="G58" s="546"/>
      <c r="H58" s="546"/>
      <c r="I58" s="546"/>
      <c r="J58" s="666"/>
    </row>
    <row r="59" spans="1:12" s="3" customFormat="1" ht="15" customHeight="1">
      <c r="A59" s="625" t="s">
        <v>67</v>
      </c>
      <c r="B59" s="565"/>
      <c r="C59" s="565"/>
      <c r="D59" s="565"/>
      <c r="E59" s="565"/>
      <c r="F59" s="565"/>
      <c r="G59" s="565"/>
      <c r="H59" s="565"/>
      <c r="I59" s="565"/>
      <c r="J59" s="626"/>
    </row>
    <row r="60" spans="1:12" s="3" customFormat="1" ht="15" customHeight="1">
      <c r="A60" s="625" t="s">
        <v>68</v>
      </c>
      <c r="B60" s="565"/>
      <c r="C60" s="565"/>
      <c r="D60" s="565"/>
      <c r="E60" s="565"/>
      <c r="F60" s="565"/>
      <c r="G60" s="565"/>
      <c r="H60" s="565"/>
      <c r="I60" s="565"/>
      <c r="J60" s="626"/>
    </row>
    <row r="61" spans="1:12" s="3" customFormat="1" ht="15" customHeight="1">
      <c r="A61" s="627" t="s">
        <v>69</v>
      </c>
      <c r="B61" s="568"/>
      <c r="C61" s="568"/>
      <c r="D61" s="568"/>
      <c r="E61" s="568"/>
      <c r="F61" s="568"/>
      <c r="G61" s="568"/>
      <c r="H61" s="568"/>
      <c r="I61" s="568"/>
      <c r="J61" s="628"/>
    </row>
    <row r="62" spans="1:12" s="3" customFormat="1" ht="15" customHeight="1">
      <c r="A62" s="627" t="s">
        <v>70</v>
      </c>
      <c r="B62" s="568"/>
      <c r="C62" s="568"/>
      <c r="D62" s="568"/>
      <c r="E62" s="568"/>
      <c r="F62" s="568"/>
      <c r="G62" s="568"/>
      <c r="H62" s="568"/>
      <c r="I62" s="568"/>
      <c r="J62" s="628"/>
    </row>
    <row r="63" spans="1:12" s="3" customFormat="1" ht="15" customHeight="1">
      <c r="A63" s="627" t="s">
        <v>71</v>
      </c>
      <c r="B63" s="568"/>
      <c r="C63" s="568"/>
      <c r="D63" s="568"/>
      <c r="E63" s="568"/>
      <c r="F63" s="568"/>
      <c r="G63" s="568"/>
      <c r="H63" s="568"/>
      <c r="I63" s="568"/>
      <c r="J63" s="628"/>
    </row>
    <row r="64" spans="1:12" s="3" customFormat="1" ht="15" customHeight="1">
      <c r="A64" s="625" t="s">
        <v>72</v>
      </c>
      <c r="B64" s="565"/>
      <c r="C64" s="565"/>
      <c r="D64" s="565"/>
      <c r="E64" s="565"/>
      <c r="F64" s="565"/>
      <c r="G64" s="565"/>
      <c r="H64" s="565"/>
      <c r="I64" s="565"/>
      <c r="J64" s="626"/>
    </row>
    <row r="65" spans="1:10" s="3" customFormat="1" ht="15" customHeight="1">
      <c r="A65" s="625" t="s">
        <v>73</v>
      </c>
      <c r="B65" s="565"/>
      <c r="C65" s="565"/>
      <c r="D65" s="565"/>
      <c r="E65" s="565"/>
      <c r="F65" s="565"/>
      <c r="G65" s="565"/>
      <c r="H65" s="565"/>
      <c r="I65" s="565"/>
      <c r="J65" s="626"/>
    </row>
    <row r="66" spans="1:10" s="3" customFormat="1" ht="15" customHeight="1">
      <c r="A66" s="625" t="s">
        <v>74</v>
      </c>
      <c r="B66" s="565"/>
      <c r="C66" s="565"/>
      <c r="D66" s="565"/>
      <c r="E66" s="565"/>
      <c r="F66" s="565"/>
      <c r="G66" s="565"/>
      <c r="H66" s="565"/>
      <c r="I66" s="565"/>
      <c r="J66" s="626"/>
    </row>
    <row r="67" spans="1:10" s="3" customFormat="1" ht="15" customHeight="1">
      <c r="A67" s="627" t="s">
        <v>75</v>
      </c>
      <c r="B67" s="568"/>
      <c r="C67" s="568"/>
      <c r="D67" s="568"/>
      <c r="E67" s="568"/>
      <c r="F67" s="568"/>
      <c r="G67" s="568"/>
      <c r="H67" s="568"/>
      <c r="I67" s="568"/>
      <c r="J67" s="628"/>
    </row>
    <row r="68" spans="1:10" s="3" customFormat="1" ht="15" customHeight="1">
      <c r="A68" s="44"/>
      <c r="J68" s="43"/>
    </row>
    <row r="69" spans="1:10" s="3" customFormat="1" ht="15" customHeight="1">
      <c r="A69" s="44"/>
      <c r="F69" s="664" t="s">
        <v>25</v>
      </c>
      <c r="G69" s="664"/>
      <c r="H69" s="664"/>
      <c r="I69" s="664"/>
      <c r="J69" s="43"/>
    </row>
    <row r="70" spans="1:10" s="3" customFormat="1" ht="15" customHeight="1">
      <c r="A70" s="44"/>
      <c r="J70" s="43"/>
    </row>
    <row r="71" spans="1:10" s="3" customFormat="1" ht="15" customHeight="1">
      <c r="A71" s="44"/>
      <c r="J71" s="43"/>
    </row>
    <row r="72" spans="1:10" s="3" customFormat="1" ht="15" customHeight="1">
      <c r="A72" s="44"/>
      <c r="F72" s="664" t="s">
        <v>53</v>
      </c>
      <c r="G72" s="664"/>
      <c r="H72" s="664"/>
      <c r="I72" s="664"/>
      <c r="J72" s="43"/>
    </row>
    <row r="73" spans="1:10" s="3" customFormat="1" ht="15" customHeight="1">
      <c r="A73" s="44"/>
      <c r="J73" s="43"/>
    </row>
    <row r="74" spans="1:10" s="3" customFormat="1" ht="20.100000000000001" customHeight="1">
      <c r="A74" s="44"/>
      <c r="C74" s="517" t="s">
        <v>133</v>
      </c>
      <c r="D74" s="517"/>
      <c r="E74" s="162">
        <v>30</v>
      </c>
      <c r="G74" s="26" t="s">
        <v>132</v>
      </c>
      <c r="H74" s="26"/>
      <c r="J74" s="43"/>
    </row>
    <row r="75" spans="1:10" s="3" customFormat="1" ht="15" customHeight="1" thickBot="1">
      <c r="A75" s="52"/>
      <c r="B75" s="116"/>
      <c r="C75" s="116"/>
      <c r="D75" s="116"/>
      <c r="E75" s="116"/>
      <c r="F75" s="116"/>
      <c r="G75" s="116"/>
      <c r="H75" s="116"/>
      <c r="I75" s="116"/>
      <c r="J75" s="53"/>
    </row>
    <row r="76" spans="1:10" s="3" customFormat="1" ht="15" customHeight="1" thickTop="1"/>
    <row r="77" spans="1:10" s="3" customFormat="1" ht="15" customHeight="1"/>
    <row r="78" spans="1:10" s="3" customFormat="1" ht="15" customHeight="1"/>
    <row r="79" spans="1:10" s="3" customFormat="1" ht="15" customHeight="1"/>
    <row r="80" spans="1:10" s="3" customFormat="1" ht="15" customHeight="1"/>
    <row r="81" s="3" customFormat="1" ht="15" customHeight="1"/>
    <row r="82" s="3" customFormat="1" ht="15" customHeight="1"/>
    <row r="83" s="3" customFormat="1" ht="15" customHeight="1"/>
    <row r="84" s="3" customFormat="1" ht="15" customHeight="1"/>
    <row r="85" s="3" customFormat="1" ht="15" customHeight="1"/>
    <row r="86" s="3" customFormat="1" ht="15" customHeight="1"/>
    <row r="87" s="3" customFormat="1" ht="15" customHeight="1"/>
    <row r="88" s="3" customFormat="1" ht="15" customHeight="1"/>
    <row r="89" s="3" customFormat="1" ht="15" customHeight="1"/>
    <row r="90" s="3" customFormat="1" ht="15" customHeight="1"/>
    <row r="91" s="3" customFormat="1" ht="15" customHeight="1"/>
    <row r="92" s="3" customFormat="1" ht="15" customHeight="1"/>
    <row r="93" s="3" customFormat="1" ht="15" customHeight="1"/>
    <row r="94" s="3" customFormat="1" ht="15" customHeight="1"/>
    <row r="95" s="3" customFormat="1" ht="15" customHeight="1"/>
    <row r="96" s="3" customFormat="1" ht="15" customHeight="1"/>
    <row r="97" s="3" customFormat="1" ht="15" customHeight="1"/>
    <row r="98" s="3" customFormat="1" ht="15" customHeight="1"/>
    <row r="99" s="3" customFormat="1" ht="15" customHeight="1"/>
    <row r="100" ht="15" customHeight="1"/>
    <row r="101" ht="15" customHeight="1"/>
  </sheetData>
  <mergeCells count="80">
    <mergeCell ref="B40:F40"/>
    <mergeCell ref="B44:F44"/>
    <mergeCell ref="H41:H42"/>
    <mergeCell ref="I41:I42"/>
    <mergeCell ref="J41:J42"/>
    <mergeCell ref="C74:D74"/>
    <mergeCell ref="F69:I69"/>
    <mergeCell ref="F72:I72"/>
    <mergeCell ref="A58:J58"/>
    <mergeCell ref="G41:G42"/>
    <mergeCell ref="G43:G44"/>
    <mergeCell ref="B53:F53"/>
    <mergeCell ref="B54:F54"/>
    <mergeCell ref="C55:I55"/>
    <mergeCell ref="A3:B3"/>
    <mergeCell ref="A6:B6"/>
    <mergeCell ref="H5:I5"/>
    <mergeCell ref="G7:I7"/>
    <mergeCell ref="B20:F20"/>
    <mergeCell ref="B17:F17"/>
    <mergeCell ref="B18:F18"/>
    <mergeCell ref="B19:F19"/>
    <mergeCell ref="H4:I4"/>
    <mergeCell ref="A10:J10"/>
    <mergeCell ref="A4:B4"/>
    <mergeCell ref="A7:B7"/>
    <mergeCell ref="B11:F11"/>
    <mergeCell ref="B12:F12"/>
    <mergeCell ref="B13:F13"/>
    <mergeCell ref="B14:F14"/>
    <mergeCell ref="B16:F16"/>
    <mergeCell ref="A8:B8"/>
    <mergeCell ref="G8:I8"/>
    <mergeCell ref="B23:F23"/>
    <mergeCell ref="B24:F24"/>
    <mergeCell ref="B34:F34"/>
    <mergeCell ref="B49:F49"/>
    <mergeCell ref="B35:F35"/>
    <mergeCell ref="B28:F28"/>
    <mergeCell ref="B36:F36"/>
    <mergeCell ref="B37:F37"/>
    <mergeCell ref="B38:F38"/>
    <mergeCell ref="B48:F48"/>
    <mergeCell ref="B41:F41"/>
    <mergeCell ref="B43:F43"/>
    <mergeCell ref="B45:F45"/>
    <mergeCell ref="B47:F47"/>
    <mergeCell ref="B46:F46"/>
    <mergeCell ref="B39:F39"/>
    <mergeCell ref="A57:J57"/>
    <mergeCell ref="A55:B55"/>
    <mergeCell ref="A56:J56"/>
    <mergeCell ref="B52:F52"/>
    <mergeCell ref="B50:F50"/>
    <mergeCell ref="B51:F51"/>
    <mergeCell ref="A66:J66"/>
    <mergeCell ref="A67:J67"/>
    <mergeCell ref="A59:J59"/>
    <mergeCell ref="A60:J60"/>
    <mergeCell ref="A61:J61"/>
    <mergeCell ref="A62:J62"/>
    <mergeCell ref="A63:J63"/>
    <mergeCell ref="A64:J64"/>
    <mergeCell ref="A65:J65"/>
    <mergeCell ref="A1:J1"/>
    <mergeCell ref="D9:G9"/>
    <mergeCell ref="B42:F42"/>
    <mergeCell ref="A2:J2"/>
    <mergeCell ref="B25:F25"/>
    <mergeCell ref="B26:F26"/>
    <mergeCell ref="B27:F27"/>
    <mergeCell ref="B29:F29"/>
    <mergeCell ref="B30:F30"/>
    <mergeCell ref="B31:F31"/>
    <mergeCell ref="B32:F32"/>
    <mergeCell ref="B33:F33"/>
    <mergeCell ref="A5:B5"/>
    <mergeCell ref="B21:F21"/>
    <mergeCell ref="B15:F15"/>
    <mergeCell ref="B22:F22"/>
  </mergeCells>
  <printOptions horizontalCentered="1"/>
  <pageMargins left="0.25" right="0.25" top="0.5" bottom="0.25" header="0.3" footer="0.3"/>
  <pageSetup paperSize="5" scale="81"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42781-2C8D-43FD-9E77-F905902B03BD}">
  <dimension ref="A1:G58"/>
  <sheetViews>
    <sheetView view="pageBreakPreview" zoomScaleNormal="100" zoomScaleSheetLayoutView="100" workbookViewId="0">
      <selection activeCell="B4" sqref="B4"/>
    </sheetView>
  </sheetViews>
  <sheetFormatPr defaultColWidth="11.44140625" defaultRowHeight="15"/>
  <cols>
    <col min="1" max="1" width="15.77734375" style="55" customWidth="1"/>
    <col min="2" max="2" width="24.77734375" style="55" customWidth="1"/>
    <col min="3" max="3" width="6.77734375" style="56" customWidth="1"/>
    <col min="4" max="6" width="9.77734375" style="57" customWidth="1"/>
    <col min="7" max="7" width="9.77734375" style="58" customWidth="1"/>
    <col min="8" max="16384" width="11.44140625" style="55"/>
  </cols>
  <sheetData>
    <row r="1" spans="1:7" s="3" customFormat="1" ht="15" customHeight="1" thickTop="1">
      <c r="A1" s="519"/>
      <c r="B1" s="520"/>
      <c r="C1" s="520"/>
      <c r="D1" s="520"/>
      <c r="E1" s="520"/>
      <c r="F1" s="520"/>
      <c r="G1" s="521"/>
    </row>
    <row r="2" spans="1:7" s="61" customFormat="1" ht="20.100000000000001" customHeight="1">
      <c r="A2" s="678" t="s">
        <v>21</v>
      </c>
      <c r="B2" s="679"/>
      <c r="C2" s="679"/>
      <c r="D2" s="679"/>
      <c r="E2" s="679"/>
      <c r="F2" s="679"/>
      <c r="G2" s="680"/>
    </row>
    <row r="3" spans="1:7" s="61" customFormat="1" ht="15" customHeight="1">
      <c r="A3" s="59"/>
      <c r="B3" s="476"/>
      <c r="C3" s="476"/>
      <c r="D3" s="476"/>
      <c r="E3" s="476"/>
      <c r="F3" s="476"/>
      <c r="G3" s="60"/>
    </row>
    <row r="4" spans="1:7" s="61" customFormat="1" ht="15" customHeight="1">
      <c r="A4" s="66" t="s">
        <v>27</v>
      </c>
      <c r="B4" s="63" t="str">
        <f>All!B4</f>
        <v>Merkley Oaks</v>
      </c>
      <c r="C4" s="477"/>
      <c r="D4" s="478"/>
      <c r="E4" s="477" t="s">
        <v>28</v>
      </c>
      <c r="F4" s="681">
        <f>All!G4</f>
        <v>45748</v>
      </c>
      <c r="G4" s="682"/>
    </row>
    <row r="5" spans="1:7" s="61" customFormat="1" ht="15" customHeight="1">
      <c r="A5" s="66" t="s">
        <v>1</v>
      </c>
      <c r="B5" s="64" t="str">
        <f>All!B5</f>
        <v>ALL SERIES</v>
      </c>
      <c r="C5" s="479"/>
      <c r="D5" s="480"/>
      <c r="E5" s="479" t="s">
        <v>2</v>
      </c>
      <c r="F5" s="681" t="str">
        <f>All!G5</f>
        <v>XXX - XXX</v>
      </c>
      <c r="G5" s="682"/>
    </row>
    <row r="6" spans="1:7" s="61" customFormat="1" ht="15" customHeight="1">
      <c r="A6" s="66"/>
      <c r="B6" s="61" t="s">
        <v>0</v>
      </c>
      <c r="G6" s="62"/>
    </row>
    <row r="7" spans="1:7" s="61" customFormat="1" ht="15" customHeight="1">
      <c r="A7" s="66" t="s">
        <v>29</v>
      </c>
      <c r="B7" s="63" t="str">
        <f>All!B7</f>
        <v>T. B. A.</v>
      </c>
      <c r="E7" s="61" t="s">
        <v>3</v>
      </c>
      <c r="G7" s="67"/>
    </row>
    <row r="8" spans="1:7" s="61" customFormat="1" ht="15" customHeight="1">
      <c r="A8" s="66" t="s">
        <v>4</v>
      </c>
      <c r="B8" s="65" t="str">
        <f>All!B8</f>
        <v>A - 15</v>
      </c>
      <c r="E8" s="481" t="str">
        <f>All!F8</f>
        <v>April 1, 2025 to March 31, 2026</v>
      </c>
      <c r="F8" s="481"/>
      <c r="G8" s="67"/>
    </row>
    <row r="9" spans="1:7" s="3" customFormat="1" ht="15" customHeight="1" thickBot="1">
      <c r="A9" s="37"/>
      <c r="B9" s="38" t="s">
        <v>0</v>
      </c>
      <c r="C9" s="38"/>
      <c r="D9" s="39"/>
      <c r="E9" s="39"/>
      <c r="F9" s="39"/>
      <c r="G9" s="40"/>
    </row>
    <row r="10" spans="1:7" s="3" customFormat="1" ht="15" customHeight="1" thickTop="1" thickBot="1">
      <c r="A10" s="7"/>
      <c r="B10" s="19"/>
      <c r="C10" s="19"/>
      <c r="D10" s="5"/>
      <c r="E10" s="5"/>
      <c r="F10" s="5"/>
      <c r="G10" s="9"/>
    </row>
    <row r="11" spans="1:7" ht="19.5" thickTop="1" thickBot="1">
      <c r="A11" s="560" t="s">
        <v>180</v>
      </c>
      <c r="B11" s="561"/>
      <c r="C11" s="561"/>
      <c r="D11" s="561"/>
      <c r="E11" s="561"/>
      <c r="F11" s="561"/>
      <c r="G11" s="562"/>
    </row>
    <row r="12" spans="1:7" ht="16.5" thickTop="1" thickBot="1">
      <c r="A12" s="482" t="s">
        <v>14</v>
      </c>
      <c r="B12" s="483" t="s">
        <v>22</v>
      </c>
      <c r="C12" s="77" t="s">
        <v>128</v>
      </c>
      <c r="D12" s="78"/>
      <c r="E12" s="108" t="s">
        <v>24</v>
      </c>
      <c r="F12" s="78">
        <v>0.13</v>
      </c>
      <c r="G12" s="76" t="s">
        <v>5</v>
      </c>
    </row>
    <row r="13" spans="1:7" s="54" customFormat="1" ht="15" customHeight="1" thickTop="1" thickBot="1">
      <c r="A13" s="109"/>
      <c r="B13" s="110"/>
      <c r="C13" s="484"/>
      <c r="D13" s="485"/>
      <c r="E13" s="485"/>
      <c r="F13" s="485"/>
      <c r="G13" s="68"/>
    </row>
    <row r="14" spans="1:7" ht="15" customHeight="1" thickTop="1">
      <c r="A14" s="111">
        <v>105</v>
      </c>
      <c r="B14" s="112" t="s">
        <v>127</v>
      </c>
      <c r="C14" s="113">
        <v>0</v>
      </c>
      <c r="D14" s="434">
        <v>0</v>
      </c>
      <c r="E14" s="435">
        <f>D14*C14</f>
        <v>0</v>
      </c>
      <c r="F14" s="434">
        <f>E14*F$12</f>
        <v>0</v>
      </c>
      <c r="G14" s="436">
        <f>E14+F14</f>
        <v>0</v>
      </c>
    </row>
    <row r="15" spans="1:7" s="54" customFormat="1" ht="15" customHeight="1" thickBot="1">
      <c r="A15" s="109"/>
      <c r="B15" s="110"/>
      <c r="C15" s="484"/>
      <c r="D15" s="485"/>
      <c r="E15" s="485"/>
      <c r="F15" s="485"/>
      <c r="G15" s="68"/>
    </row>
    <row r="16" spans="1:7" ht="15" customHeight="1" thickTop="1">
      <c r="A16" s="114">
        <v>110</v>
      </c>
      <c r="B16" s="112" t="s">
        <v>127</v>
      </c>
      <c r="C16" s="115">
        <v>2</v>
      </c>
      <c r="D16" s="493">
        <v>0</v>
      </c>
      <c r="E16" s="445">
        <f t="shared" ref="E16" si="0">D16*C16</f>
        <v>0</v>
      </c>
      <c r="F16" s="434">
        <f>E16*F$12</f>
        <v>0</v>
      </c>
      <c r="G16" s="446">
        <f t="shared" ref="G16" si="1">E16+F16</f>
        <v>0</v>
      </c>
    </row>
    <row r="17" spans="1:7" s="54" customFormat="1" ht="15" customHeight="1" thickBot="1">
      <c r="A17" s="109"/>
      <c r="B17" s="110"/>
      <c r="C17" s="484"/>
      <c r="D17" s="485"/>
      <c r="E17" s="485"/>
      <c r="F17" s="485"/>
      <c r="G17" s="68"/>
    </row>
    <row r="18" spans="1:7" ht="15" customHeight="1" thickTop="1">
      <c r="A18" s="111">
        <v>201</v>
      </c>
      <c r="B18" s="112" t="s">
        <v>127</v>
      </c>
      <c r="C18" s="113">
        <v>3</v>
      </c>
      <c r="D18" s="494">
        <v>0</v>
      </c>
      <c r="E18" s="495">
        <f t="shared" ref="E18" si="2">D18*C18</f>
        <v>0</v>
      </c>
      <c r="F18" s="434">
        <f>E18*F$12</f>
        <v>0</v>
      </c>
      <c r="G18" s="446">
        <f t="shared" ref="G18" si="3">E18+F18</f>
        <v>0</v>
      </c>
    </row>
    <row r="19" spans="1:7" s="54" customFormat="1" ht="15" customHeight="1" thickBot="1">
      <c r="A19" s="109"/>
      <c r="B19" s="110"/>
      <c r="C19" s="484"/>
      <c r="D19" s="485"/>
      <c r="E19" s="485"/>
      <c r="F19" s="485"/>
      <c r="G19" s="68"/>
    </row>
    <row r="20" spans="1:7" ht="15" customHeight="1" thickTop="1">
      <c r="A20" s="111">
        <v>203</v>
      </c>
      <c r="B20" s="112" t="s">
        <v>127</v>
      </c>
      <c r="C20" s="113">
        <v>3</v>
      </c>
      <c r="D20" s="494">
        <v>0</v>
      </c>
      <c r="E20" s="495">
        <f t="shared" ref="E20" si="4">D20*C20</f>
        <v>0</v>
      </c>
      <c r="F20" s="434">
        <f>E20*F$12</f>
        <v>0</v>
      </c>
      <c r="G20" s="446">
        <f t="shared" ref="G20" si="5">E20+F20</f>
        <v>0</v>
      </c>
    </row>
    <row r="21" spans="1:7" s="54" customFormat="1" ht="15" customHeight="1" thickBot="1">
      <c r="A21" s="109"/>
      <c r="B21" s="110"/>
      <c r="C21" s="484"/>
      <c r="D21" s="485"/>
      <c r="E21" s="485"/>
      <c r="F21" s="485"/>
      <c r="G21" s="68"/>
    </row>
    <row r="22" spans="1:7" ht="15" customHeight="1" thickTop="1">
      <c r="A22" s="111">
        <v>801</v>
      </c>
      <c r="B22" s="112" t="s">
        <v>127</v>
      </c>
      <c r="C22" s="113">
        <v>0</v>
      </c>
      <c r="D22" s="494">
        <v>0</v>
      </c>
      <c r="E22" s="495">
        <f t="shared" ref="E22" si="6">D22*C22</f>
        <v>0</v>
      </c>
      <c r="F22" s="434">
        <f>E22*F$12</f>
        <v>0</v>
      </c>
      <c r="G22" s="446">
        <f t="shared" ref="G22" si="7">E22+F22</f>
        <v>0</v>
      </c>
    </row>
    <row r="23" spans="1:7" s="54" customFormat="1" ht="15" customHeight="1" thickBot="1">
      <c r="A23" s="109"/>
      <c r="B23" s="110"/>
      <c r="C23" s="484"/>
      <c r="D23" s="485"/>
      <c r="E23" s="485"/>
      <c r="F23" s="485"/>
      <c r="G23" s="68"/>
    </row>
    <row r="24" spans="1:7" ht="15" customHeight="1" thickTop="1">
      <c r="A24" s="111">
        <v>804</v>
      </c>
      <c r="B24" s="112" t="s">
        <v>127</v>
      </c>
      <c r="C24" s="113">
        <v>3</v>
      </c>
      <c r="D24" s="494">
        <v>0</v>
      </c>
      <c r="E24" s="495">
        <f t="shared" ref="E24" si="8">D24*C24</f>
        <v>0</v>
      </c>
      <c r="F24" s="434">
        <f>E24*F$12</f>
        <v>0</v>
      </c>
      <c r="G24" s="446">
        <f t="shared" ref="G24" si="9">E24+F24</f>
        <v>0</v>
      </c>
    </row>
    <row r="25" spans="1:7" s="54" customFormat="1" ht="15" customHeight="1" thickBot="1">
      <c r="A25" s="109"/>
      <c r="B25" s="110"/>
      <c r="C25" s="484"/>
      <c r="D25" s="485"/>
      <c r="E25" s="485"/>
      <c r="F25" s="485"/>
      <c r="G25" s="68"/>
    </row>
    <row r="26" spans="1:7" ht="15" customHeight="1" thickTop="1">
      <c r="A26" s="111">
        <v>1020</v>
      </c>
      <c r="B26" s="112" t="s">
        <v>127</v>
      </c>
      <c r="C26" s="113">
        <v>3</v>
      </c>
      <c r="D26" s="494">
        <v>0</v>
      </c>
      <c r="E26" s="495">
        <f t="shared" ref="E26" si="10">D26*C26</f>
        <v>0</v>
      </c>
      <c r="F26" s="434">
        <f>E26*F$12</f>
        <v>0</v>
      </c>
      <c r="G26" s="446">
        <f t="shared" ref="G26" si="11">E26+F26</f>
        <v>0</v>
      </c>
    </row>
    <row r="27" spans="1:7" s="3" customFormat="1" ht="15" customHeight="1">
      <c r="A27" s="7"/>
      <c r="B27" s="19"/>
      <c r="C27" s="19"/>
      <c r="D27" s="5"/>
      <c r="E27" s="5"/>
      <c r="F27" s="5"/>
      <c r="G27" s="9"/>
    </row>
    <row r="28" spans="1:7">
      <c r="A28" s="486"/>
      <c r="G28" s="487"/>
    </row>
    <row r="29" spans="1:7">
      <c r="A29" s="486"/>
      <c r="G29" s="487"/>
    </row>
    <row r="30" spans="1:7" s="3" customFormat="1" ht="15" customHeight="1">
      <c r="A30" s="7"/>
      <c r="B30" s="19"/>
      <c r="C30" s="19"/>
      <c r="D30" s="5"/>
      <c r="E30" s="5"/>
      <c r="F30" s="5"/>
      <c r="G30" s="9"/>
    </row>
    <row r="31" spans="1:7" s="3" customFormat="1" ht="15" customHeight="1">
      <c r="A31" s="7"/>
      <c r="B31" s="19"/>
      <c r="C31" s="19"/>
      <c r="D31" s="5"/>
      <c r="E31" s="5"/>
      <c r="F31" s="5"/>
      <c r="G31" s="9"/>
    </row>
    <row r="32" spans="1:7" s="3" customFormat="1" ht="15" customHeight="1">
      <c r="A32" s="7"/>
      <c r="B32" s="19"/>
      <c r="C32" s="19"/>
      <c r="D32" s="5"/>
      <c r="E32" s="5"/>
      <c r="F32" s="5"/>
      <c r="G32" s="9"/>
    </row>
    <row r="33" spans="1:7">
      <c r="A33" s="486"/>
      <c r="G33" s="487"/>
    </row>
    <row r="34" spans="1:7">
      <c r="A34" s="486"/>
      <c r="G34" s="487"/>
    </row>
    <row r="35" spans="1:7">
      <c r="A35" s="486"/>
      <c r="G35" s="487"/>
    </row>
    <row r="36" spans="1:7">
      <c r="A36" s="486"/>
      <c r="G36" s="487"/>
    </row>
    <row r="37" spans="1:7">
      <c r="A37" s="486"/>
      <c r="G37" s="487"/>
    </row>
    <row r="38" spans="1:7">
      <c r="A38" s="486"/>
      <c r="G38" s="487"/>
    </row>
    <row r="39" spans="1:7">
      <c r="A39" s="486"/>
      <c r="G39" s="487"/>
    </row>
    <row r="40" spans="1:7">
      <c r="A40" s="486"/>
      <c r="G40" s="487"/>
    </row>
    <row r="41" spans="1:7">
      <c r="A41" s="486"/>
      <c r="G41" s="487"/>
    </row>
    <row r="42" spans="1:7">
      <c r="A42" s="486"/>
      <c r="G42" s="487"/>
    </row>
    <row r="43" spans="1:7">
      <c r="A43" s="486"/>
      <c r="G43" s="487"/>
    </row>
    <row r="44" spans="1:7">
      <c r="A44" s="486"/>
      <c r="G44" s="487"/>
    </row>
    <row r="45" spans="1:7">
      <c r="A45" s="486"/>
      <c r="G45" s="487"/>
    </row>
    <row r="46" spans="1:7">
      <c r="A46" s="486"/>
      <c r="G46" s="487"/>
    </row>
    <row r="47" spans="1:7">
      <c r="A47" s="486"/>
      <c r="G47" s="487"/>
    </row>
    <row r="48" spans="1:7">
      <c r="A48" s="486"/>
      <c r="G48" s="487"/>
    </row>
    <row r="49" spans="1:7">
      <c r="A49" s="486"/>
      <c r="G49" s="487"/>
    </row>
    <row r="50" spans="1:7">
      <c r="A50" s="486"/>
      <c r="G50" s="487"/>
    </row>
    <row r="51" spans="1:7">
      <c r="A51" s="486"/>
      <c r="G51" s="487"/>
    </row>
    <row r="52" spans="1:7">
      <c r="A52" s="486"/>
      <c r="G52" s="487"/>
    </row>
    <row r="53" spans="1:7">
      <c r="A53" s="486"/>
      <c r="G53" s="487"/>
    </row>
    <row r="54" spans="1:7">
      <c r="A54" s="486"/>
      <c r="G54" s="487"/>
    </row>
    <row r="55" spans="1:7">
      <c r="A55" s="486"/>
      <c r="G55" s="487"/>
    </row>
    <row r="56" spans="1:7">
      <c r="A56" s="486"/>
      <c r="G56" s="487"/>
    </row>
    <row r="57" spans="1:7" ht="15.75" thickBot="1">
      <c r="A57" s="488"/>
      <c r="B57" s="489"/>
      <c r="C57" s="490"/>
      <c r="D57" s="491"/>
      <c r="E57" s="491"/>
      <c r="F57" s="491"/>
      <c r="G57" s="492"/>
    </row>
    <row r="58" spans="1:7" ht="15.75" thickTop="1"/>
  </sheetData>
  <mergeCells count="5">
    <mergeCell ref="A11:G11"/>
    <mergeCell ref="A1:G1"/>
    <mergeCell ref="A2:G2"/>
    <mergeCell ref="F4:G4"/>
    <mergeCell ref="F5:G5"/>
  </mergeCells>
  <printOptions horizontalCentered="1"/>
  <pageMargins left="0.25" right="0.25" top="0.75" bottom="0.25" header="0.3" footer="0.3"/>
  <pageSetup paperSize="5"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B1D8C-C566-417D-9F59-FD50B449D086}">
  <sheetPr>
    <pageSetUpPr fitToPage="1"/>
  </sheetPr>
  <dimension ref="A1:H121"/>
  <sheetViews>
    <sheetView view="pageBreakPreview" zoomScaleNormal="100" zoomScaleSheetLayoutView="100" workbookViewId="0">
      <selection activeCell="A3" sqref="A3"/>
    </sheetView>
  </sheetViews>
  <sheetFormatPr defaultColWidth="11.44140625" defaultRowHeight="15.75"/>
  <cols>
    <col min="1" max="1" width="8.77734375" style="369" customWidth="1"/>
    <col min="2" max="2" width="10.77734375" style="369" customWidth="1"/>
    <col min="3" max="3" width="0.88671875" style="369" customWidth="1"/>
    <col min="4" max="5" width="10.77734375" style="369" customWidth="1"/>
    <col min="6" max="6" width="0.88671875" style="369" customWidth="1"/>
    <col min="7" max="8" width="10.77734375" style="369" customWidth="1"/>
    <col min="9" max="16384" width="11.44140625" style="369"/>
  </cols>
  <sheetData>
    <row r="1" spans="1:8" s="61" customFormat="1" ht="20.100000000000001" customHeight="1">
      <c r="A1" s="683" t="s">
        <v>170</v>
      </c>
      <c r="B1" s="683"/>
      <c r="C1" s="683"/>
      <c r="D1" s="683"/>
      <c r="E1" s="683"/>
      <c r="F1" s="683"/>
      <c r="G1" s="683"/>
      <c r="H1" s="683"/>
    </row>
    <row r="2" spans="1:8" s="61" customFormat="1" ht="5.0999999999999996" customHeight="1">
      <c r="A2" s="359"/>
      <c r="B2" s="359"/>
      <c r="C2" s="359"/>
      <c r="D2" s="360"/>
      <c r="E2" s="360"/>
      <c r="F2" s="360"/>
      <c r="G2" s="360"/>
      <c r="H2" s="372"/>
    </row>
    <row r="3" spans="1:8" s="61" customFormat="1" ht="18" customHeight="1">
      <c r="A3" s="358" t="s">
        <v>14</v>
      </c>
      <c r="B3" s="358" t="s">
        <v>22</v>
      </c>
      <c r="C3" s="359"/>
      <c r="D3" s="684" t="s">
        <v>130</v>
      </c>
      <c r="E3" s="684"/>
      <c r="F3" s="371"/>
      <c r="G3" s="684" t="s">
        <v>131</v>
      </c>
      <c r="H3" s="684"/>
    </row>
    <row r="4" spans="1:8" s="61" customFormat="1" ht="18" customHeight="1">
      <c r="A4" s="359"/>
      <c r="B4" s="359"/>
      <c r="C4" s="359"/>
      <c r="D4" s="370" t="s">
        <v>171</v>
      </c>
      <c r="E4" s="370" t="s">
        <v>172</v>
      </c>
      <c r="F4" s="371"/>
      <c r="G4" s="370" t="s">
        <v>171</v>
      </c>
      <c r="H4" s="370" t="s">
        <v>172</v>
      </c>
    </row>
    <row r="5" spans="1:8" s="61" customFormat="1" ht="5.0999999999999996" customHeight="1">
      <c r="A5" s="359"/>
      <c r="B5" s="359"/>
      <c r="C5" s="359"/>
      <c r="D5" s="360"/>
      <c r="E5" s="360"/>
      <c r="F5" s="360"/>
      <c r="G5" s="360"/>
      <c r="H5" s="372"/>
    </row>
    <row r="6" spans="1:8" s="61" customFormat="1" ht="15" customHeight="1">
      <c r="A6" s="362">
        <v>105</v>
      </c>
      <c r="B6" s="363" t="s">
        <v>173</v>
      </c>
      <c r="C6" s="364"/>
      <c r="D6" s="496">
        <v>0</v>
      </c>
      <c r="E6" s="365">
        <f>D6+0</f>
        <v>0</v>
      </c>
      <c r="F6" s="366"/>
      <c r="G6" s="496">
        <f>ROUNDUP(D6*1.25,0)</f>
        <v>0</v>
      </c>
      <c r="H6" s="365">
        <f>G6+0</f>
        <v>0</v>
      </c>
    </row>
    <row r="7" spans="1:8" s="61" customFormat="1" ht="15" customHeight="1">
      <c r="A7" s="362">
        <v>110</v>
      </c>
      <c r="B7" s="363" t="s">
        <v>173</v>
      </c>
      <c r="C7" s="364"/>
      <c r="D7" s="496">
        <v>0</v>
      </c>
      <c r="E7" s="365">
        <f t="shared" ref="E7:E18" si="0">D7+0</f>
        <v>0</v>
      </c>
      <c r="F7" s="366"/>
      <c r="G7" s="496">
        <f t="shared" ref="G7:G18" si="1">ROUNDUP(D7*1.25,0)</f>
        <v>0</v>
      </c>
      <c r="H7" s="365">
        <f t="shared" ref="H7:H18" si="2">G7+0</f>
        <v>0</v>
      </c>
    </row>
    <row r="8" spans="1:8" s="61" customFormat="1" ht="15" customHeight="1">
      <c r="A8" s="361"/>
      <c r="B8" s="363" t="s">
        <v>174</v>
      </c>
      <c r="C8" s="364"/>
      <c r="D8" s="496">
        <v>0</v>
      </c>
      <c r="E8" s="365">
        <f t="shared" si="0"/>
        <v>0</v>
      </c>
      <c r="F8" s="366"/>
      <c r="G8" s="496">
        <f t="shared" si="1"/>
        <v>0</v>
      </c>
      <c r="H8" s="365">
        <f t="shared" si="2"/>
        <v>0</v>
      </c>
    </row>
    <row r="9" spans="1:8" s="61" customFormat="1" ht="15" customHeight="1">
      <c r="A9" s="362">
        <v>120</v>
      </c>
      <c r="B9" s="363" t="s">
        <v>173</v>
      </c>
      <c r="C9" s="364"/>
      <c r="D9" s="496">
        <v>0</v>
      </c>
      <c r="E9" s="365">
        <f t="shared" si="0"/>
        <v>0</v>
      </c>
      <c r="F9" s="366"/>
      <c r="G9" s="496">
        <f t="shared" si="1"/>
        <v>0</v>
      </c>
      <c r="H9" s="365">
        <f t="shared" si="2"/>
        <v>0</v>
      </c>
    </row>
    <row r="10" spans="1:8" s="61" customFormat="1" ht="15" customHeight="1">
      <c r="A10" s="361"/>
      <c r="B10" s="363" t="s">
        <v>174</v>
      </c>
      <c r="C10" s="364"/>
      <c r="D10" s="496">
        <v>0</v>
      </c>
      <c r="E10" s="365">
        <f t="shared" si="0"/>
        <v>0</v>
      </c>
      <c r="F10" s="366"/>
      <c r="G10" s="496">
        <f t="shared" si="1"/>
        <v>0</v>
      </c>
      <c r="H10" s="365">
        <f t="shared" si="2"/>
        <v>0</v>
      </c>
    </row>
    <row r="11" spans="1:8" s="61" customFormat="1" ht="15" customHeight="1">
      <c r="A11" s="362">
        <v>130</v>
      </c>
      <c r="B11" s="363" t="s">
        <v>173</v>
      </c>
      <c r="C11" s="364"/>
      <c r="D11" s="496">
        <v>0</v>
      </c>
      <c r="E11" s="365">
        <f t="shared" si="0"/>
        <v>0</v>
      </c>
      <c r="F11" s="366"/>
      <c r="G11" s="496">
        <f t="shared" si="1"/>
        <v>0</v>
      </c>
      <c r="H11" s="365">
        <f t="shared" si="2"/>
        <v>0</v>
      </c>
    </row>
    <row r="12" spans="1:8" s="61" customFormat="1" ht="15" customHeight="1">
      <c r="A12" s="361"/>
      <c r="B12" s="363" t="s">
        <v>174</v>
      </c>
      <c r="C12" s="364"/>
      <c r="D12" s="496">
        <v>0</v>
      </c>
      <c r="E12" s="365">
        <f t="shared" si="0"/>
        <v>0</v>
      </c>
      <c r="F12" s="366"/>
      <c r="G12" s="496">
        <f t="shared" si="1"/>
        <v>0</v>
      </c>
      <c r="H12" s="365">
        <f t="shared" si="2"/>
        <v>0</v>
      </c>
    </row>
    <row r="13" spans="1:8" s="61" customFormat="1" ht="15" customHeight="1">
      <c r="A13" s="362">
        <v>140</v>
      </c>
      <c r="B13" s="363" t="s">
        <v>173</v>
      </c>
      <c r="C13" s="364"/>
      <c r="D13" s="496">
        <v>0</v>
      </c>
      <c r="E13" s="365">
        <f t="shared" si="0"/>
        <v>0</v>
      </c>
      <c r="F13" s="366"/>
      <c r="G13" s="496">
        <f t="shared" si="1"/>
        <v>0</v>
      </c>
      <c r="H13" s="365">
        <f t="shared" si="2"/>
        <v>0</v>
      </c>
    </row>
    <row r="14" spans="1:8" s="61" customFormat="1" ht="15" customHeight="1">
      <c r="A14" s="361"/>
      <c r="B14" s="363" t="s">
        <v>174</v>
      </c>
      <c r="C14" s="364"/>
      <c r="D14" s="496">
        <v>0</v>
      </c>
      <c r="E14" s="365">
        <f t="shared" si="0"/>
        <v>0</v>
      </c>
      <c r="F14" s="366"/>
      <c r="G14" s="496">
        <f t="shared" si="1"/>
        <v>0</v>
      </c>
      <c r="H14" s="365">
        <f t="shared" si="2"/>
        <v>0</v>
      </c>
    </row>
    <row r="15" spans="1:8" s="61" customFormat="1" ht="15" customHeight="1">
      <c r="A15" s="362" t="s">
        <v>85</v>
      </c>
      <c r="B15" s="363" t="s">
        <v>173</v>
      </c>
      <c r="C15" s="364"/>
      <c r="D15" s="496">
        <v>0</v>
      </c>
      <c r="E15" s="365">
        <f t="shared" si="0"/>
        <v>0</v>
      </c>
      <c r="F15" s="366"/>
      <c r="G15" s="496">
        <f t="shared" si="1"/>
        <v>0</v>
      </c>
      <c r="H15" s="365">
        <f t="shared" si="2"/>
        <v>0</v>
      </c>
    </row>
    <row r="16" spans="1:8" s="61" customFormat="1" ht="15" customHeight="1">
      <c r="A16" s="361"/>
      <c r="B16" s="363" t="s">
        <v>174</v>
      </c>
      <c r="C16" s="364"/>
      <c r="D16" s="496">
        <v>0</v>
      </c>
      <c r="E16" s="365">
        <f t="shared" si="0"/>
        <v>0</v>
      </c>
      <c r="F16" s="366"/>
      <c r="G16" s="496">
        <f t="shared" si="1"/>
        <v>0</v>
      </c>
      <c r="H16" s="365">
        <f t="shared" si="2"/>
        <v>0</v>
      </c>
    </row>
    <row r="17" spans="1:8" s="61" customFormat="1" ht="15" customHeight="1">
      <c r="A17" s="362">
        <v>170</v>
      </c>
      <c r="B17" s="363" t="s">
        <v>173</v>
      </c>
      <c r="C17" s="364"/>
      <c r="D17" s="496">
        <v>0</v>
      </c>
      <c r="E17" s="365">
        <f t="shared" si="0"/>
        <v>0</v>
      </c>
      <c r="F17" s="366"/>
      <c r="G17" s="496">
        <f t="shared" si="1"/>
        <v>0</v>
      </c>
      <c r="H17" s="365">
        <f t="shared" si="2"/>
        <v>0</v>
      </c>
    </row>
    <row r="18" spans="1:8" s="61" customFormat="1" ht="15" customHeight="1">
      <c r="A18" s="361"/>
      <c r="B18" s="363" t="s">
        <v>174</v>
      </c>
      <c r="C18" s="364"/>
      <c r="D18" s="496">
        <v>0</v>
      </c>
      <c r="E18" s="365">
        <f t="shared" si="0"/>
        <v>0</v>
      </c>
      <c r="F18" s="366"/>
      <c r="G18" s="496">
        <f t="shared" si="1"/>
        <v>0</v>
      </c>
      <c r="H18" s="365">
        <f t="shared" si="2"/>
        <v>0</v>
      </c>
    </row>
    <row r="19" spans="1:8" s="61" customFormat="1" ht="9.9499999999999993" customHeight="1">
      <c r="A19" s="359"/>
      <c r="B19" s="359"/>
      <c r="C19" s="359"/>
      <c r="D19" s="360"/>
      <c r="E19" s="360"/>
      <c r="F19" s="360"/>
      <c r="G19" s="360"/>
      <c r="H19" s="372"/>
    </row>
    <row r="20" spans="1:8" s="61" customFormat="1" ht="15" customHeight="1">
      <c r="A20" s="362">
        <v>201</v>
      </c>
      <c r="B20" s="363" t="s">
        <v>173</v>
      </c>
      <c r="C20" s="364"/>
      <c r="D20" s="496">
        <v>0</v>
      </c>
      <c r="E20" s="365">
        <f>D20+0</f>
        <v>0</v>
      </c>
      <c r="F20" s="366"/>
      <c r="G20" s="496">
        <f t="shared" ref="G20:G21" si="3">ROUNDUP(D20*1.25,0)</f>
        <v>0</v>
      </c>
      <c r="H20" s="365">
        <f>G20+0</f>
        <v>0</v>
      </c>
    </row>
    <row r="21" spans="1:8" s="61" customFormat="1" ht="15" customHeight="1">
      <c r="A21" s="362">
        <v>201</v>
      </c>
      <c r="B21" s="363" t="s">
        <v>173</v>
      </c>
      <c r="C21" s="364"/>
      <c r="D21" s="496">
        <v>0</v>
      </c>
      <c r="E21" s="365">
        <f t="shared" ref="E21" si="4">D21+0</f>
        <v>0</v>
      </c>
      <c r="F21" s="366"/>
      <c r="G21" s="496">
        <f t="shared" si="3"/>
        <v>0</v>
      </c>
      <c r="H21" s="365">
        <f t="shared" ref="H21" si="5">G21+0</f>
        <v>0</v>
      </c>
    </row>
    <row r="22" spans="1:8" s="61" customFormat="1" ht="9.9499999999999993" customHeight="1">
      <c r="A22" s="359"/>
      <c r="B22" s="359"/>
      <c r="C22" s="359"/>
      <c r="D22" s="360"/>
      <c r="E22" s="360"/>
      <c r="F22" s="360"/>
      <c r="G22" s="360"/>
      <c r="H22" s="372"/>
    </row>
    <row r="23" spans="1:8" s="61" customFormat="1" ht="15" customHeight="1">
      <c r="A23" s="362">
        <v>801</v>
      </c>
      <c r="B23" s="363" t="s">
        <v>173</v>
      </c>
      <c r="C23" s="364"/>
      <c r="D23" s="496">
        <v>0</v>
      </c>
      <c r="E23" s="365">
        <f>D23+0</f>
        <v>0</v>
      </c>
      <c r="F23" s="366"/>
      <c r="G23" s="496">
        <f t="shared" ref="G23:G34" si="6">ROUNDUP(D23*1.25,0)</f>
        <v>0</v>
      </c>
      <c r="H23" s="365">
        <f>G23+0</f>
        <v>0</v>
      </c>
    </row>
    <row r="24" spans="1:8" s="61" customFormat="1" ht="15" customHeight="1">
      <c r="A24" s="362">
        <v>804</v>
      </c>
      <c r="B24" s="363" t="s">
        <v>173</v>
      </c>
      <c r="C24" s="364"/>
      <c r="D24" s="496">
        <v>0</v>
      </c>
      <c r="E24" s="365">
        <f t="shared" ref="E24:E34" si="7">D24+0</f>
        <v>0</v>
      </c>
      <c r="F24" s="366"/>
      <c r="G24" s="496">
        <f t="shared" si="6"/>
        <v>0</v>
      </c>
      <c r="H24" s="365">
        <f t="shared" ref="H24:H34" si="8">G24+0</f>
        <v>0</v>
      </c>
    </row>
    <row r="25" spans="1:8" s="61" customFormat="1" ht="15" customHeight="1">
      <c r="A25" s="362">
        <v>810</v>
      </c>
      <c r="B25" s="363" t="s">
        <v>173</v>
      </c>
      <c r="C25" s="364"/>
      <c r="D25" s="496">
        <v>0</v>
      </c>
      <c r="E25" s="365">
        <f t="shared" si="7"/>
        <v>0</v>
      </c>
      <c r="F25" s="366"/>
      <c r="G25" s="496">
        <f t="shared" si="6"/>
        <v>0</v>
      </c>
      <c r="H25" s="365">
        <f t="shared" si="8"/>
        <v>0</v>
      </c>
    </row>
    <row r="26" spans="1:8" s="61" customFormat="1" ht="15" customHeight="1">
      <c r="A26" s="361"/>
      <c r="B26" s="363" t="s">
        <v>174</v>
      </c>
      <c r="C26" s="364"/>
      <c r="D26" s="496">
        <v>0</v>
      </c>
      <c r="E26" s="365">
        <f t="shared" si="7"/>
        <v>0</v>
      </c>
      <c r="F26" s="366"/>
      <c r="G26" s="496">
        <f t="shared" si="6"/>
        <v>0</v>
      </c>
      <c r="H26" s="365">
        <f t="shared" si="8"/>
        <v>0</v>
      </c>
    </row>
    <row r="27" spans="1:8" s="61" customFormat="1" ht="15" customHeight="1">
      <c r="A27" s="362">
        <v>815</v>
      </c>
      <c r="B27" s="363" t="s">
        <v>173</v>
      </c>
      <c r="C27" s="364"/>
      <c r="D27" s="496">
        <v>0</v>
      </c>
      <c r="E27" s="365">
        <f t="shared" si="7"/>
        <v>0</v>
      </c>
      <c r="F27" s="366"/>
      <c r="G27" s="496">
        <f t="shared" si="6"/>
        <v>0</v>
      </c>
      <c r="H27" s="365">
        <f t="shared" si="8"/>
        <v>0</v>
      </c>
    </row>
    <row r="28" spans="1:8" s="61" customFormat="1" ht="15" customHeight="1">
      <c r="A28" s="361"/>
      <c r="B28" s="363" t="s">
        <v>174</v>
      </c>
      <c r="C28" s="364"/>
      <c r="D28" s="496">
        <v>0</v>
      </c>
      <c r="E28" s="365">
        <f t="shared" si="7"/>
        <v>0</v>
      </c>
      <c r="F28" s="366"/>
      <c r="G28" s="496">
        <f t="shared" si="6"/>
        <v>0</v>
      </c>
      <c r="H28" s="365">
        <f t="shared" si="8"/>
        <v>0</v>
      </c>
    </row>
    <row r="29" spans="1:8" s="61" customFormat="1" ht="15" customHeight="1">
      <c r="A29" s="362">
        <v>826</v>
      </c>
      <c r="B29" s="363" t="s">
        <v>173</v>
      </c>
      <c r="C29" s="364"/>
      <c r="D29" s="496">
        <v>0</v>
      </c>
      <c r="E29" s="365">
        <f t="shared" si="7"/>
        <v>0</v>
      </c>
      <c r="F29" s="366"/>
      <c r="G29" s="496">
        <f t="shared" si="6"/>
        <v>0</v>
      </c>
      <c r="H29" s="365">
        <f t="shared" si="8"/>
        <v>0</v>
      </c>
    </row>
    <row r="30" spans="1:8" s="61" customFormat="1" ht="15" customHeight="1">
      <c r="A30" s="361"/>
      <c r="B30" s="363" t="s">
        <v>174</v>
      </c>
      <c r="C30" s="364"/>
      <c r="D30" s="496">
        <v>0</v>
      </c>
      <c r="E30" s="365">
        <f t="shared" si="7"/>
        <v>0</v>
      </c>
      <c r="F30" s="366"/>
      <c r="G30" s="496">
        <f t="shared" si="6"/>
        <v>0</v>
      </c>
      <c r="H30" s="365">
        <f t="shared" si="8"/>
        <v>0</v>
      </c>
    </row>
    <row r="31" spans="1:8" s="61" customFormat="1" ht="15" customHeight="1">
      <c r="A31" s="362">
        <v>830</v>
      </c>
      <c r="B31" s="363" t="s">
        <v>173</v>
      </c>
      <c r="C31" s="364"/>
      <c r="D31" s="496">
        <v>0</v>
      </c>
      <c r="E31" s="365">
        <f t="shared" si="7"/>
        <v>0</v>
      </c>
      <c r="F31" s="366"/>
      <c r="G31" s="496">
        <f t="shared" si="6"/>
        <v>0</v>
      </c>
      <c r="H31" s="365">
        <f t="shared" si="8"/>
        <v>0</v>
      </c>
    </row>
    <row r="32" spans="1:8" s="61" customFormat="1" ht="15" customHeight="1">
      <c r="A32" s="368"/>
      <c r="B32" s="363" t="s">
        <v>174</v>
      </c>
      <c r="C32" s="364"/>
      <c r="D32" s="496">
        <v>0</v>
      </c>
      <c r="E32" s="365">
        <f t="shared" si="7"/>
        <v>0</v>
      </c>
      <c r="F32" s="366"/>
      <c r="G32" s="496">
        <f t="shared" si="6"/>
        <v>0</v>
      </c>
      <c r="H32" s="365">
        <f t="shared" si="8"/>
        <v>0</v>
      </c>
    </row>
    <row r="33" spans="1:8" s="61" customFormat="1" ht="15" customHeight="1">
      <c r="A33" s="362">
        <v>870</v>
      </c>
      <c r="B33" s="363" t="s">
        <v>173</v>
      </c>
      <c r="C33" s="364"/>
      <c r="D33" s="496">
        <v>0</v>
      </c>
      <c r="E33" s="365">
        <f t="shared" si="7"/>
        <v>0</v>
      </c>
      <c r="F33" s="366"/>
      <c r="G33" s="496">
        <f t="shared" si="6"/>
        <v>0</v>
      </c>
      <c r="H33" s="365">
        <f t="shared" si="8"/>
        <v>0</v>
      </c>
    </row>
    <row r="34" spans="1:8" s="61" customFormat="1" ht="15" customHeight="1">
      <c r="A34" s="368"/>
      <c r="B34" s="363" t="s">
        <v>174</v>
      </c>
      <c r="C34" s="364"/>
      <c r="D34" s="496">
        <v>0</v>
      </c>
      <c r="E34" s="365">
        <f t="shared" si="7"/>
        <v>0</v>
      </c>
      <c r="F34" s="366"/>
      <c r="G34" s="496">
        <f t="shared" si="6"/>
        <v>0</v>
      </c>
      <c r="H34" s="365">
        <f t="shared" si="8"/>
        <v>0</v>
      </c>
    </row>
    <row r="35" spans="1:8" s="61" customFormat="1" ht="9.9499999999999993" customHeight="1">
      <c r="A35" s="359"/>
      <c r="B35" s="359"/>
      <c r="C35" s="359"/>
      <c r="D35" s="360"/>
      <c r="E35" s="360"/>
      <c r="F35" s="360"/>
      <c r="G35" s="360"/>
      <c r="H35" s="372"/>
    </row>
    <row r="36" spans="1:8" s="61" customFormat="1" ht="15" customHeight="1">
      <c r="A36" s="362">
        <v>1010</v>
      </c>
      <c r="B36" s="363" t="s">
        <v>173</v>
      </c>
      <c r="C36" s="364"/>
      <c r="D36" s="496">
        <v>0</v>
      </c>
      <c r="E36" s="365">
        <f>D36+0</f>
        <v>0</v>
      </c>
      <c r="F36" s="366"/>
      <c r="G36" s="496">
        <f t="shared" ref="G36:G53" si="9">ROUNDUP(D36*1.25,0)</f>
        <v>0</v>
      </c>
      <c r="H36" s="367">
        <f>G36+0</f>
        <v>0</v>
      </c>
    </row>
    <row r="37" spans="1:8" s="61" customFormat="1" ht="15" customHeight="1">
      <c r="A37" s="361"/>
      <c r="B37" s="363" t="s">
        <v>174</v>
      </c>
      <c r="C37" s="364"/>
      <c r="D37" s="496">
        <v>0</v>
      </c>
      <c r="E37" s="365">
        <f t="shared" ref="E37:E53" si="10">D37+0</f>
        <v>0</v>
      </c>
      <c r="F37" s="366"/>
      <c r="G37" s="496">
        <f t="shared" si="9"/>
        <v>0</v>
      </c>
      <c r="H37" s="367">
        <f t="shared" ref="H37:H53" si="11">G37+0</f>
        <v>0</v>
      </c>
    </row>
    <row r="38" spans="1:8" s="61" customFormat="1" ht="15" customHeight="1">
      <c r="A38" s="362">
        <v>1015</v>
      </c>
      <c r="B38" s="363" t="s">
        <v>173</v>
      </c>
      <c r="C38" s="364"/>
      <c r="D38" s="496">
        <v>0</v>
      </c>
      <c r="E38" s="365">
        <f t="shared" si="10"/>
        <v>0</v>
      </c>
      <c r="F38" s="366"/>
      <c r="G38" s="496">
        <f t="shared" si="9"/>
        <v>0</v>
      </c>
      <c r="H38" s="367">
        <f t="shared" si="11"/>
        <v>0</v>
      </c>
    </row>
    <row r="39" spans="1:8" s="61" customFormat="1" ht="15" customHeight="1">
      <c r="A39" s="362">
        <v>1016</v>
      </c>
      <c r="B39" s="363" t="s">
        <v>173</v>
      </c>
      <c r="C39" s="364"/>
      <c r="D39" s="496">
        <v>0</v>
      </c>
      <c r="E39" s="365">
        <f t="shared" si="10"/>
        <v>0</v>
      </c>
      <c r="F39" s="366"/>
      <c r="G39" s="496">
        <f t="shared" si="9"/>
        <v>0</v>
      </c>
      <c r="H39" s="367">
        <f t="shared" si="11"/>
        <v>0</v>
      </c>
    </row>
    <row r="40" spans="1:8" s="61" customFormat="1" ht="15" customHeight="1">
      <c r="A40" s="362" t="s">
        <v>87</v>
      </c>
      <c r="B40" s="363" t="s">
        <v>173</v>
      </c>
      <c r="C40" s="364"/>
      <c r="D40" s="496">
        <v>0</v>
      </c>
      <c r="E40" s="365">
        <f t="shared" si="10"/>
        <v>0</v>
      </c>
      <c r="F40" s="366"/>
      <c r="G40" s="496">
        <f t="shared" si="9"/>
        <v>0</v>
      </c>
      <c r="H40" s="367">
        <f t="shared" si="11"/>
        <v>0</v>
      </c>
    </row>
    <row r="41" spans="1:8" s="61" customFormat="1" ht="15" customHeight="1">
      <c r="A41" s="361"/>
      <c r="B41" s="363" t="s">
        <v>174</v>
      </c>
      <c r="C41" s="364"/>
      <c r="D41" s="496">
        <v>0</v>
      </c>
      <c r="E41" s="365">
        <f t="shared" si="10"/>
        <v>0</v>
      </c>
      <c r="F41" s="366"/>
      <c r="G41" s="496">
        <f t="shared" si="9"/>
        <v>0</v>
      </c>
      <c r="H41" s="367">
        <f t="shared" si="11"/>
        <v>0</v>
      </c>
    </row>
    <row r="42" spans="1:8" s="61" customFormat="1" ht="15" customHeight="1">
      <c r="A42" s="362">
        <v>1020</v>
      </c>
      <c r="B42" s="363" t="s">
        <v>173</v>
      </c>
      <c r="C42" s="364"/>
      <c r="D42" s="496">
        <v>0</v>
      </c>
      <c r="E42" s="365">
        <f t="shared" si="10"/>
        <v>0</v>
      </c>
      <c r="F42" s="366"/>
      <c r="G42" s="496">
        <f t="shared" si="9"/>
        <v>0</v>
      </c>
      <c r="H42" s="367">
        <f t="shared" si="11"/>
        <v>0</v>
      </c>
    </row>
    <row r="43" spans="1:8" s="61" customFormat="1" ht="15" customHeight="1">
      <c r="A43" s="362">
        <v>1026</v>
      </c>
      <c r="B43" s="363" t="s">
        <v>173</v>
      </c>
      <c r="C43" s="364"/>
      <c r="D43" s="496">
        <v>0</v>
      </c>
      <c r="E43" s="365">
        <f t="shared" si="10"/>
        <v>0</v>
      </c>
      <c r="F43" s="366"/>
      <c r="G43" s="496">
        <f t="shared" si="9"/>
        <v>0</v>
      </c>
      <c r="H43" s="367">
        <f t="shared" si="11"/>
        <v>0</v>
      </c>
    </row>
    <row r="44" spans="1:8" s="61" customFormat="1" ht="15" customHeight="1">
      <c r="A44" s="362">
        <v>1030</v>
      </c>
      <c r="B44" s="363" t="s">
        <v>173</v>
      </c>
      <c r="C44" s="364"/>
      <c r="D44" s="496">
        <v>0</v>
      </c>
      <c r="E44" s="365">
        <f t="shared" si="10"/>
        <v>0</v>
      </c>
      <c r="F44" s="366"/>
      <c r="G44" s="496">
        <f t="shared" si="9"/>
        <v>0</v>
      </c>
      <c r="H44" s="367">
        <f t="shared" si="11"/>
        <v>0</v>
      </c>
    </row>
    <row r="45" spans="1:8" s="61" customFormat="1" ht="15" customHeight="1">
      <c r="A45" s="361"/>
      <c r="B45" s="363" t="s">
        <v>174</v>
      </c>
      <c r="C45" s="364"/>
      <c r="D45" s="496">
        <v>0</v>
      </c>
      <c r="E45" s="365">
        <f t="shared" si="10"/>
        <v>0</v>
      </c>
      <c r="F45" s="366"/>
      <c r="G45" s="496">
        <f t="shared" si="9"/>
        <v>0</v>
      </c>
      <c r="H45" s="367">
        <f t="shared" si="11"/>
        <v>0</v>
      </c>
    </row>
    <row r="46" spans="1:8" s="61" customFormat="1" ht="15" customHeight="1">
      <c r="A46" s="362">
        <v>1035</v>
      </c>
      <c r="B46" s="363" t="s">
        <v>173</v>
      </c>
      <c r="C46" s="364"/>
      <c r="D46" s="496">
        <v>0</v>
      </c>
      <c r="E46" s="365">
        <f t="shared" si="10"/>
        <v>0</v>
      </c>
      <c r="F46" s="366"/>
      <c r="G46" s="496">
        <f t="shared" si="9"/>
        <v>0</v>
      </c>
      <c r="H46" s="367">
        <f t="shared" si="11"/>
        <v>0</v>
      </c>
    </row>
    <row r="47" spans="1:8" s="61" customFormat="1" ht="15" customHeight="1">
      <c r="A47" s="361"/>
      <c r="B47" s="363" t="s">
        <v>174</v>
      </c>
      <c r="C47" s="364"/>
      <c r="D47" s="496">
        <v>0</v>
      </c>
      <c r="E47" s="365">
        <f t="shared" si="10"/>
        <v>0</v>
      </c>
      <c r="F47" s="366"/>
      <c r="G47" s="496">
        <f t="shared" si="9"/>
        <v>0</v>
      </c>
      <c r="H47" s="367">
        <f t="shared" si="11"/>
        <v>0</v>
      </c>
    </row>
    <row r="48" spans="1:8" s="61" customFormat="1" ht="15" customHeight="1">
      <c r="A48" s="362">
        <v>1046</v>
      </c>
      <c r="B48" s="363" t="s">
        <v>173</v>
      </c>
      <c r="C48" s="364"/>
      <c r="D48" s="496">
        <v>0</v>
      </c>
      <c r="E48" s="365">
        <f t="shared" si="10"/>
        <v>0</v>
      </c>
      <c r="F48" s="366"/>
      <c r="G48" s="496">
        <f t="shared" si="9"/>
        <v>0</v>
      </c>
      <c r="H48" s="367">
        <f t="shared" si="11"/>
        <v>0</v>
      </c>
    </row>
    <row r="49" spans="1:8" s="61" customFormat="1" ht="15" customHeight="1">
      <c r="A49" s="361"/>
      <c r="B49" s="363" t="s">
        <v>174</v>
      </c>
      <c r="C49" s="364"/>
      <c r="D49" s="496">
        <v>0</v>
      </c>
      <c r="E49" s="365">
        <f t="shared" si="10"/>
        <v>0</v>
      </c>
      <c r="F49" s="366"/>
      <c r="G49" s="496">
        <f t="shared" si="9"/>
        <v>0</v>
      </c>
      <c r="H49" s="367">
        <f t="shared" si="11"/>
        <v>0</v>
      </c>
    </row>
    <row r="50" spans="1:8" s="61" customFormat="1" ht="15" customHeight="1">
      <c r="A50" s="362">
        <v>1050</v>
      </c>
      <c r="B50" s="363" t="s">
        <v>173</v>
      </c>
      <c r="C50" s="364"/>
      <c r="D50" s="496">
        <v>0</v>
      </c>
      <c r="E50" s="365">
        <f t="shared" si="10"/>
        <v>0</v>
      </c>
      <c r="F50" s="366"/>
      <c r="G50" s="496">
        <f t="shared" si="9"/>
        <v>0</v>
      </c>
      <c r="H50" s="367">
        <f t="shared" si="11"/>
        <v>0</v>
      </c>
    </row>
    <row r="51" spans="1:8" s="61" customFormat="1" ht="15" customHeight="1">
      <c r="A51" s="361"/>
      <c r="B51" s="363" t="s">
        <v>174</v>
      </c>
      <c r="C51" s="364"/>
      <c r="D51" s="496">
        <v>0</v>
      </c>
      <c r="E51" s="365">
        <f t="shared" si="10"/>
        <v>0</v>
      </c>
      <c r="F51" s="366"/>
      <c r="G51" s="496">
        <f t="shared" si="9"/>
        <v>0</v>
      </c>
      <c r="H51" s="367">
        <f t="shared" si="11"/>
        <v>0</v>
      </c>
    </row>
    <row r="52" spans="1:8" s="61" customFormat="1" ht="15" customHeight="1">
      <c r="A52" s="362">
        <v>1086</v>
      </c>
      <c r="B52" s="363" t="s">
        <v>173</v>
      </c>
      <c r="C52" s="364"/>
      <c r="D52" s="496">
        <v>0</v>
      </c>
      <c r="E52" s="365">
        <f t="shared" si="10"/>
        <v>0</v>
      </c>
      <c r="F52" s="366"/>
      <c r="G52" s="496">
        <f t="shared" si="9"/>
        <v>0</v>
      </c>
      <c r="H52" s="367">
        <f t="shared" si="11"/>
        <v>0</v>
      </c>
    </row>
    <row r="53" spans="1:8" s="61" customFormat="1" ht="15" customHeight="1">
      <c r="A53" s="361"/>
      <c r="B53" s="363" t="s">
        <v>174</v>
      </c>
      <c r="C53" s="364"/>
      <c r="D53" s="496">
        <v>0</v>
      </c>
      <c r="E53" s="365">
        <f t="shared" si="10"/>
        <v>0</v>
      </c>
      <c r="F53" s="366"/>
      <c r="G53" s="496">
        <f t="shared" si="9"/>
        <v>0</v>
      </c>
      <c r="H53" s="367">
        <f t="shared" si="11"/>
        <v>0</v>
      </c>
    </row>
    <row r="54" spans="1:8" s="61" customFormat="1"/>
    <row r="55" spans="1:8" s="61" customFormat="1"/>
    <row r="56" spans="1:8" s="61" customFormat="1"/>
    <row r="57" spans="1:8" s="61" customFormat="1"/>
    <row r="58" spans="1:8" s="61" customFormat="1"/>
    <row r="59" spans="1:8" s="61" customFormat="1"/>
    <row r="60" spans="1:8" s="61" customFormat="1"/>
    <row r="61" spans="1:8" s="61" customFormat="1"/>
    <row r="62" spans="1:8" s="61" customFormat="1"/>
    <row r="63" spans="1:8" s="61" customFormat="1"/>
    <row r="64" spans="1:8" s="61" customFormat="1"/>
    <row r="65" s="61" customFormat="1"/>
    <row r="66" s="61" customFormat="1"/>
    <row r="67" s="61" customFormat="1"/>
    <row r="68" s="61" customFormat="1"/>
    <row r="69" s="61" customFormat="1"/>
    <row r="70" s="61" customFormat="1"/>
    <row r="71" s="61" customFormat="1"/>
    <row r="72" s="61" customFormat="1"/>
    <row r="73" s="61" customFormat="1"/>
    <row r="74" s="61" customFormat="1"/>
    <row r="75" s="61" customFormat="1"/>
    <row r="76" s="61" customFormat="1"/>
    <row r="77" s="61" customFormat="1"/>
    <row r="78" s="61" customFormat="1"/>
    <row r="79" s="61" customFormat="1"/>
    <row r="80" s="61" customFormat="1"/>
    <row r="81" s="61" customFormat="1"/>
    <row r="82" s="61" customFormat="1"/>
    <row r="83" s="61" customFormat="1"/>
    <row r="84" s="61" customFormat="1"/>
    <row r="85" s="61" customFormat="1"/>
    <row r="86" s="61" customFormat="1"/>
    <row r="87" s="61" customFormat="1"/>
    <row r="88" s="61" customFormat="1"/>
    <row r="89" s="61" customFormat="1"/>
    <row r="90" s="61" customFormat="1"/>
    <row r="91" s="61" customFormat="1"/>
    <row r="92" s="61" customFormat="1"/>
    <row r="93" s="61" customFormat="1"/>
    <row r="94" s="61" customFormat="1"/>
    <row r="95" s="61" customFormat="1"/>
    <row r="96" s="61" customFormat="1"/>
    <row r="97" s="61" customFormat="1"/>
    <row r="98" s="61" customFormat="1"/>
    <row r="99" s="61" customFormat="1"/>
    <row r="100" s="61" customFormat="1"/>
    <row r="101" s="61" customFormat="1"/>
    <row r="102" s="61" customFormat="1"/>
    <row r="103" s="61" customFormat="1"/>
    <row r="104" s="61" customFormat="1"/>
    <row r="105" s="61" customFormat="1"/>
    <row r="106" s="61" customFormat="1"/>
    <row r="107" s="61" customFormat="1"/>
    <row r="108" s="61" customFormat="1"/>
    <row r="109" s="61" customFormat="1"/>
    <row r="110" s="61" customFormat="1"/>
    <row r="111" s="61" customFormat="1"/>
    <row r="112" s="61" customFormat="1"/>
    <row r="113" s="61" customFormat="1"/>
    <row r="114" s="61" customFormat="1"/>
    <row r="115" s="61" customFormat="1"/>
    <row r="116" s="61" customFormat="1"/>
    <row r="117" s="61" customFormat="1"/>
    <row r="118" s="61" customFormat="1"/>
    <row r="119" s="61" customFormat="1"/>
    <row r="120" s="61" customFormat="1"/>
    <row r="121" s="61" customFormat="1"/>
  </sheetData>
  <mergeCells count="3">
    <mergeCell ref="A1:H1"/>
    <mergeCell ref="D3:E3"/>
    <mergeCell ref="G3:H3"/>
  </mergeCells>
  <printOptions horizontalCentered="1"/>
  <pageMargins left="0.7" right="0.7" top="0.75" bottom="0.25" header="0.3" footer="0.3"/>
  <pageSetup scale="94"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49925-B2C7-427D-A5D2-9BBFE565420F}">
  <dimension ref="A1:D36"/>
  <sheetViews>
    <sheetView workbookViewId="0">
      <selection activeCell="A17" sqref="A17"/>
    </sheetView>
  </sheetViews>
  <sheetFormatPr defaultColWidth="11.44140625" defaultRowHeight="15"/>
  <cols>
    <col min="1" max="1" width="18.77734375" customWidth="1"/>
    <col min="2" max="3" width="10.77734375" customWidth="1"/>
    <col min="4" max="4" width="11.44140625" style="155"/>
  </cols>
  <sheetData>
    <row r="1" spans="1:4" s="3" customFormat="1" ht="15" customHeight="1" thickTop="1">
      <c r="A1" s="88" t="s">
        <v>6</v>
      </c>
      <c r="B1" s="130" t="s">
        <v>7</v>
      </c>
      <c r="C1" s="131" t="s">
        <v>120</v>
      </c>
      <c r="D1" s="5"/>
    </row>
    <row r="2" spans="1:4" s="3" customFormat="1" ht="15" customHeight="1">
      <c r="A2" s="151"/>
      <c r="B2" s="152" t="s">
        <v>130</v>
      </c>
      <c r="C2" s="153" t="s">
        <v>131</v>
      </c>
      <c r="D2" s="5"/>
    </row>
    <row r="3" spans="1:4" s="3" customFormat="1" ht="15" customHeight="1">
      <c r="A3" s="21" t="s">
        <v>0</v>
      </c>
      <c r="B3" s="20" t="s">
        <v>9</v>
      </c>
      <c r="C3" s="47" t="s">
        <v>121</v>
      </c>
      <c r="D3" s="5"/>
    </row>
    <row r="4" spans="1:4" s="3" customFormat="1" ht="15" customHeight="1">
      <c r="A4" s="22" t="s">
        <v>10</v>
      </c>
      <c r="B4" s="149" t="s">
        <v>12</v>
      </c>
      <c r="C4" s="150" t="s">
        <v>12</v>
      </c>
      <c r="D4" s="5"/>
    </row>
    <row r="5" spans="1:4" s="3" customFormat="1" ht="15" customHeight="1" thickBot="1">
      <c r="A5" s="94" t="s">
        <v>0</v>
      </c>
      <c r="B5" s="49" t="s">
        <v>13</v>
      </c>
      <c r="C5" s="50" t="s">
        <v>13</v>
      </c>
      <c r="D5" s="5"/>
    </row>
    <row r="6" spans="1:4" s="3" customFormat="1" ht="9.9499999999999993" customHeight="1" thickTop="1" thickBot="1">
      <c r="A6" s="4"/>
      <c r="B6" s="135"/>
      <c r="C6" s="135"/>
      <c r="D6" s="5"/>
    </row>
    <row r="7" spans="1:4" s="3" customFormat="1" ht="15" customHeight="1" thickTop="1">
      <c r="A7" s="80" t="s">
        <v>30</v>
      </c>
      <c r="B7" s="374">
        <v>0</v>
      </c>
      <c r="C7" s="497">
        <f>ROUNDUP(B7*1.25,0)</f>
        <v>0</v>
      </c>
      <c r="D7" s="154"/>
    </row>
    <row r="8" spans="1:4" s="3" customFormat="1" ht="15" customHeight="1">
      <c r="A8" s="11" t="s">
        <v>31</v>
      </c>
      <c r="B8" s="376">
        <v>0</v>
      </c>
      <c r="C8" s="498">
        <f t="shared" ref="C8:C13" si="0">ROUNDUP(B8*1.25,0)</f>
        <v>0</v>
      </c>
      <c r="D8" s="154"/>
    </row>
    <row r="9" spans="1:4" s="3" customFormat="1" ht="15" customHeight="1">
      <c r="A9" s="11" t="s">
        <v>32</v>
      </c>
      <c r="B9" s="376">
        <v>0</v>
      </c>
      <c r="C9" s="498">
        <f t="shared" si="0"/>
        <v>0</v>
      </c>
      <c r="D9" s="154"/>
    </row>
    <row r="10" spans="1:4" s="3" customFormat="1" ht="15" customHeight="1">
      <c r="A10" s="11" t="s">
        <v>33</v>
      </c>
      <c r="B10" s="376">
        <v>0</v>
      </c>
      <c r="C10" s="498">
        <f t="shared" si="0"/>
        <v>0</v>
      </c>
      <c r="D10" s="154"/>
    </row>
    <row r="11" spans="1:4" s="3" customFormat="1" ht="15" customHeight="1">
      <c r="A11" s="11" t="s">
        <v>34</v>
      </c>
      <c r="B11" s="376">
        <v>0</v>
      </c>
      <c r="C11" s="498">
        <f t="shared" si="0"/>
        <v>0</v>
      </c>
      <c r="D11" s="154"/>
    </row>
    <row r="12" spans="1:4" s="3" customFormat="1" ht="15" customHeight="1">
      <c r="A12" s="11" t="s">
        <v>35</v>
      </c>
      <c r="B12" s="376">
        <v>0</v>
      </c>
      <c r="C12" s="498">
        <f t="shared" si="0"/>
        <v>0</v>
      </c>
      <c r="D12" s="154"/>
    </row>
    <row r="13" spans="1:4" s="3" customFormat="1" ht="15" customHeight="1" thickBot="1">
      <c r="A13" s="101" t="s">
        <v>36</v>
      </c>
      <c r="B13" s="377">
        <v>0</v>
      </c>
      <c r="C13" s="499">
        <f t="shared" si="0"/>
        <v>0</v>
      </c>
      <c r="D13" s="154"/>
    </row>
    <row r="14" spans="1:4" s="3" customFormat="1" ht="9.9499999999999993" customHeight="1" thickTop="1" thickBot="1">
      <c r="A14" s="74"/>
      <c r="B14" s="70"/>
      <c r="C14" s="70"/>
      <c r="D14" s="5"/>
    </row>
    <row r="15" spans="1:4" s="33" customFormat="1" ht="15" customHeight="1" thickTop="1">
      <c r="A15" s="136" t="s">
        <v>181</v>
      </c>
      <c r="B15" s="500">
        <v>0</v>
      </c>
      <c r="C15" s="497">
        <f t="shared" ref="C15:C16" si="1">ROUNDUP(B15*1.25,0)</f>
        <v>0</v>
      </c>
      <c r="D15" s="154"/>
    </row>
    <row r="16" spans="1:4" s="2" customFormat="1" ht="15" customHeight="1">
      <c r="A16" s="102" t="s">
        <v>182</v>
      </c>
      <c r="B16" s="501">
        <v>0</v>
      </c>
      <c r="C16" s="498">
        <f t="shared" si="1"/>
        <v>0</v>
      </c>
      <c r="D16" s="154"/>
    </row>
    <row r="17" spans="1:4" s="3" customFormat="1" ht="9.9499999999999993" customHeight="1" thickBot="1">
      <c r="A17" s="74"/>
      <c r="B17" s="70"/>
      <c r="C17" s="70"/>
      <c r="D17" s="5"/>
    </row>
    <row r="18" spans="1:4" s="33" customFormat="1" ht="15" customHeight="1" thickTop="1">
      <c r="A18" s="136" t="s">
        <v>39</v>
      </c>
      <c r="B18" s="500">
        <v>0</v>
      </c>
      <c r="C18" s="497">
        <f t="shared" ref="C18:C23" si="2">ROUNDUP(B18*1.25,0)</f>
        <v>0</v>
      </c>
      <c r="D18" s="154"/>
    </row>
    <row r="19" spans="1:4" s="2" customFormat="1" ht="15" customHeight="1">
      <c r="A19" s="102" t="s">
        <v>40</v>
      </c>
      <c r="B19" s="501">
        <v>0</v>
      </c>
      <c r="C19" s="498">
        <f t="shared" si="2"/>
        <v>0</v>
      </c>
      <c r="D19" s="154"/>
    </row>
    <row r="20" spans="1:4" s="2" customFormat="1" ht="15" customHeight="1">
      <c r="A20" s="102" t="s">
        <v>41</v>
      </c>
      <c r="B20" s="501">
        <v>0</v>
      </c>
      <c r="C20" s="498">
        <f t="shared" si="2"/>
        <v>0</v>
      </c>
      <c r="D20" s="154"/>
    </row>
    <row r="21" spans="1:4" s="2" customFormat="1" ht="15" customHeight="1">
      <c r="A21" s="102" t="s">
        <v>42</v>
      </c>
      <c r="B21" s="501">
        <v>0</v>
      </c>
      <c r="C21" s="498">
        <f t="shared" si="2"/>
        <v>0</v>
      </c>
      <c r="D21" s="154"/>
    </row>
    <row r="22" spans="1:4" s="2" customFormat="1" ht="15" customHeight="1">
      <c r="A22" s="103" t="s">
        <v>54</v>
      </c>
      <c r="B22" s="501">
        <v>0</v>
      </c>
      <c r="C22" s="498">
        <f t="shared" si="2"/>
        <v>0</v>
      </c>
      <c r="D22" s="154"/>
    </row>
    <row r="23" spans="1:4" s="2" customFormat="1" ht="15" customHeight="1" thickBot="1">
      <c r="A23" s="104" t="s">
        <v>55</v>
      </c>
      <c r="B23" s="502">
        <v>0</v>
      </c>
      <c r="C23" s="499">
        <f t="shared" si="2"/>
        <v>0</v>
      </c>
      <c r="D23" s="154"/>
    </row>
    <row r="24" spans="1:4" s="3" customFormat="1" ht="9.9499999999999993" customHeight="1" thickTop="1" thickBot="1">
      <c r="A24" s="74"/>
      <c r="B24" s="70"/>
      <c r="C24" s="70"/>
      <c r="D24" s="5"/>
    </row>
    <row r="25" spans="1:4" s="36" customFormat="1" ht="15" customHeight="1" thickTop="1">
      <c r="A25" s="105" t="s">
        <v>43</v>
      </c>
      <c r="B25" s="383">
        <v>0</v>
      </c>
      <c r="C25" s="497">
        <f t="shared" ref="C25:C35" si="3">ROUNDUP(B25*1.25,0)</f>
        <v>0</v>
      </c>
      <c r="D25" s="154"/>
    </row>
    <row r="26" spans="1:4" s="36" customFormat="1" ht="15" customHeight="1">
      <c r="A26" s="106" t="s">
        <v>44</v>
      </c>
      <c r="B26" s="375">
        <v>0</v>
      </c>
      <c r="C26" s="498">
        <f t="shared" si="3"/>
        <v>0</v>
      </c>
      <c r="D26" s="154"/>
    </row>
    <row r="27" spans="1:4" s="36" customFormat="1" ht="15" customHeight="1">
      <c r="A27" s="106" t="s">
        <v>45</v>
      </c>
      <c r="B27" s="375">
        <v>0</v>
      </c>
      <c r="C27" s="498">
        <f t="shared" si="3"/>
        <v>0</v>
      </c>
      <c r="D27" s="154"/>
    </row>
    <row r="28" spans="1:4" s="36" customFormat="1" ht="15" customHeight="1">
      <c r="A28" s="106" t="s">
        <v>26</v>
      </c>
      <c r="B28" s="375">
        <v>0</v>
      </c>
      <c r="C28" s="498">
        <f t="shared" si="3"/>
        <v>0</v>
      </c>
      <c r="D28" s="154"/>
    </row>
    <row r="29" spans="1:4" s="36" customFormat="1" ht="15" customHeight="1">
      <c r="A29" s="106" t="s">
        <v>46</v>
      </c>
      <c r="B29" s="375">
        <v>0</v>
      </c>
      <c r="C29" s="498">
        <f t="shared" si="3"/>
        <v>0</v>
      </c>
      <c r="D29" s="154"/>
    </row>
    <row r="30" spans="1:4" s="36" customFormat="1" ht="15" customHeight="1">
      <c r="A30" s="106" t="s">
        <v>47</v>
      </c>
      <c r="B30" s="375">
        <v>0</v>
      </c>
      <c r="C30" s="498">
        <f t="shared" si="3"/>
        <v>0</v>
      </c>
      <c r="D30" s="154"/>
    </row>
    <row r="31" spans="1:4" s="36" customFormat="1" ht="15" customHeight="1">
      <c r="A31" s="106" t="s">
        <v>48</v>
      </c>
      <c r="B31" s="375">
        <v>0</v>
      </c>
      <c r="C31" s="498">
        <f t="shared" si="3"/>
        <v>0</v>
      </c>
      <c r="D31" s="154"/>
    </row>
    <row r="32" spans="1:4" s="36" customFormat="1" ht="15" customHeight="1">
      <c r="A32" s="106" t="s">
        <v>49</v>
      </c>
      <c r="B32" s="375">
        <v>0</v>
      </c>
      <c r="C32" s="498">
        <f t="shared" si="3"/>
        <v>0</v>
      </c>
      <c r="D32" s="154"/>
    </row>
    <row r="33" spans="1:4" s="36" customFormat="1" ht="15" customHeight="1">
      <c r="A33" s="106" t="s">
        <v>50</v>
      </c>
      <c r="B33" s="375">
        <v>0</v>
      </c>
      <c r="C33" s="498">
        <f t="shared" si="3"/>
        <v>0</v>
      </c>
      <c r="D33" s="154"/>
    </row>
    <row r="34" spans="1:4" s="36" customFormat="1" ht="15" customHeight="1">
      <c r="A34" s="106" t="s">
        <v>51</v>
      </c>
      <c r="B34" s="375">
        <v>0</v>
      </c>
      <c r="C34" s="498">
        <f t="shared" si="3"/>
        <v>0</v>
      </c>
      <c r="D34" s="154"/>
    </row>
    <row r="35" spans="1:4" s="36" customFormat="1" ht="15" customHeight="1" thickBot="1">
      <c r="A35" s="107" t="s">
        <v>52</v>
      </c>
      <c r="B35" s="377">
        <v>0</v>
      </c>
      <c r="C35" s="499">
        <f t="shared" si="3"/>
        <v>0</v>
      </c>
      <c r="D35" s="154"/>
    </row>
    <row r="36" spans="1:4" s="3" customFormat="1" ht="9.9499999999999993" customHeight="1" thickTop="1">
      <c r="A36" s="74"/>
      <c r="B36" s="69"/>
      <c r="C36" s="70"/>
      <c r="D36" s="5"/>
    </row>
  </sheetData>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ECBF9-5BCB-49D6-B477-E60A2013E375}">
  <dimension ref="A1:L37"/>
  <sheetViews>
    <sheetView workbookViewId="0">
      <selection activeCell="A6" sqref="A6"/>
    </sheetView>
  </sheetViews>
  <sheetFormatPr defaultColWidth="11.44140625" defaultRowHeight="15"/>
  <cols>
    <col min="1" max="1" width="15.77734375" style="1" customWidth="1"/>
    <col min="2" max="2" width="10.77734375" style="1" customWidth="1"/>
    <col min="3" max="3" width="1.77734375" style="1" customWidth="1"/>
    <col min="4" max="4" width="13.77734375" style="1" customWidth="1"/>
    <col min="5" max="12" width="12.77734375" style="1" customWidth="1"/>
  </cols>
  <sheetData>
    <row r="1" spans="1:12" s="3" customFormat="1" ht="15" customHeight="1" thickTop="1">
      <c r="A1" s="88" t="s">
        <v>6</v>
      </c>
      <c r="B1" s="327" t="s">
        <v>7</v>
      </c>
      <c r="C1" s="133"/>
      <c r="D1" s="333"/>
      <c r="E1" s="334"/>
      <c r="F1" s="352"/>
      <c r="G1" s="352"/>
      <c r="H1" s="352"/>
      <c r="I1" s="352"/>
      <c r="J1" s="352" t="s">
        <v>165</v>
      </c>
      <c r="K1" s="334"/>
      <c r="L1" s="335"/>
    </row>
    <row r="2" spans="1:12" s="3" customFormat="1" ht="15" customHeight="1">
      <c r="A2" s="328" t="s">
        <v>0</v>
      </c>
      <c r="B2" s="329" t="s">
        <v>9</v>
      </c>
      <c r="C2" s="133"/>
      <c r="D2" s="336" t="s">
        <v>131</v>
      </c>
      <c r="E2" s="337" t="s">
        <v>162</v>
      </c>
      <c r="F2" s="337" t="s">
        <v>163</v>
      </c>
      <c r="G2" s="337" t="s">
        <v>164</v>
      </c>
      <c r="H2" s="337" t="s">
        <v>158</v>
      </c>
      <c r="I2" s="337" t="s">
        <v>159</v>
      </c>
      <c r="J2" s="337" t="s">
        <v>166</v>
      </c>
      <c r="K2" s="337" t="s">
        <v>168</v>
      </c>
      <c r="L2" s="338" t="s">
        <v>157</v>
      </c>
    </row>
    <row r="3" spans="1:12" s="3" customFormat="1" ht="15" customHeight="1">
      <c r="A3" s="330" t="s">
        <v>10</v>
      </c>
      <c r="B3" s="331" t="s">
        <v>12</v>
      </c>
      <c r="C3" s="316"/>
      <c r="D3" s="356"/>
      <c r="E3" s="339"/>
      <c r="F3" s="339"/>
      <c r="G3" s="339"/>
      <c r="H3" s="339"/>
      <c r="I3" s="339"/>
      <c r="J3" s="339" t="s">
        <v>167</v>
      </c>
      <c r="K3" s="339" t="s">
        <v>169</v>
      </c>
      <c r="L3" s="340"/>
    </row>
    <row r="4" spans="1:12" s="3" customFormat="1" ht="15" customHeight="1" thickBot="1">
      <c r="A4" s="94" t="s">
        <v>0</v>
      </c>
      <c r="B4" s="332"/>
      <c r="C4" s="317"/>
      <c r="D4" s="353">
        <v>0.25</v>
      </c>
      <c r="E4" s="354">
        <v>0.2</v>
      </c>
      <c r="F4" s="354">
        <v>0.1</v>
      </c>
      <c r="G4" s="354">
        <v>0.2</v>
      </c>
      <c r="H4" s="354">
        <v>0.1</v>
      </c>
      <c r="I4" s="354">
        <v>0.2</v>
      </c>
      <c r="J4" s="354"/>
      <c r="K4" s="354">
        <v>0.05</v>
      </c>
      <c r="L4" s="355">
        <v>0.1</v>
      </c>
    </row>
    <row r="5" spans="1:12" s="3" customFormat="1" ht="9.9499999999999993" customHeight="1" thickTop="1" thickBot="1">
      <c r="A5" s="4"/>
      <c r="B5" s="135"/>
      <c r="C5" s="135"/>
      <c r="D5" s="135"/>
      <c r="E5" s="135"/>
      <c r="F5" s="135"/>
      <c r="G5" s="135"/>
      <c r="H5" s="135"/>
      <c r="I5" s="135"/>
      <c r="J5" s="135"/>
      <c r="K5" s="135"/>
      <c r="L5" s="135"/>
    </row>
    <row r="6" spans="1:12" s="3" customFormat="1" ht="18" customHeight="1" thickTop="1">
      <c r="A6" s="349" t="s">
        <v>30</v>
      </c>
      <c r="B6" s="503">
        <v>0</v>
      </c>
      <c r="C6" s="228"/>
      <c r="D6" s="318">
        <f>ROUNDUP($B6*0.25,0)</f>
        <v>0</v>
      </c>
      <c r="E6" s="319">
        <f>ROUNDUP($B6*0.2,0)</f>
        <v>0</v>
      </c>
      <c r="F6" s="319">
        <f>ROUNDUP($B6*0.1,0)</f>
        <v>0</v>
      </c>
      <c r="G6" s="319">
        <f t="shared" ref="G6:I26" si="0">ROUNDUP($B6*0.2,0)</f>
        <v>0</v>
      </c>
      <c r="H6" s="319">
        <f>ROUNDUP($B6*0.1,0)</f>
        <v>0</v>
      </c>
      <c r="I6" s="319">
        <f t="shared" si="0"/>
        <v>0</v>
      </c>
      <c r="J6" s="512">
        <v>0</v>
      </c>
      <c r="K6" s="319">
        <f>ROUNDUP($B6*0.05,0)</f>
        <v>0</v>
      </c>
      <c r="L6" s="320">
        <f>ROUNDUP($B6*0.1,0)</f>
        <v>0</v>
      </c>
    </row>
    <row r="7" spans="1:12" s="3" customFormat="1" ht="18" customHeight="1">
      <c r="A7" s="350" t="s">
        <v>31</v>
      </c>
      <c r="B7" s="504">
        <v>0</v>
      </c>
      <c r="C7" s="228"/>
      <c r="D7" s="321">
        <f t="shared" ref="D7:D11" si="1">ROUNDUP($B7*0.25,0)</f>
        <v>0</v>
      </c>
      <c r="E7" s="322">
        <f t="shared" ref="E7:E11" si="2">ROUNDUP($B7*0.2,0)</f>
        <v>0</v>
      </c>
      <c r="F7" s="322">
        <f t="shared" ref="F7:F11" si="3">ROUNDUP($B7*0.1,0)</f>
        <v>0</v>
      </c>
      <c r="G7" s="322">
        <f t="shared" si="0"/>
        <v>0</v>
      </c>
      <c r="H7" s="322">
        <f t="shared" ref="H7:H11" si="4">ROUNDUP($B7*0.1,0)</f>
        <v>0</v>
      </c>
      <c r="I7" s="322">
        <f t="shared" si="0"/>
        <v>0</v>
      </c>
      <c r="J7" s="513">
        <v>0</v>
      </c>
      <c r="K7" s="322">
        <f t="shared" ref="K7:K11" si="5">ROUNDUP($B7*0.05,0)</f>
        <v>0</v>
      </c>
      <c r="L7" s="323">
        <f t="shared" ref="L7:L11" si="6">ROUNDUP($B7*0.1,0)</f>
        <v>0</v>
      </c>
    </row>
    <row r="8" spans="1:12" s="3" customFormat="1" ht="18" customHeight="1">
      <c r="A8" s="350" t="s">
        <v>32</v>
      </c>
      <c r="B8" s="504">
        <v>0</v>
      </c>
      <c r="C8" s="228"/>
      <c r="D8" s="321">
        <f t="shared" si="1"/>
        <v>0</v>
      </c>
      <c r="E8" s="322">
        <f t="shared" si="2"/>
        <v>0</v>
      </c>
      <c r="F8" s="322">
        <f t="shared" si="3"/>
        <v>0</v>
      </c>
      <c r="G8" s="322">
        <f t="shared" si="0"/>
        <v>0</v>
      </c>
      <c r="H8" s="322">
        <f t="shared" si="4"/>
        <v>0</v>
      </c>
      <c r="I8" s="322">
        <f t="shared" si="0"/>
        <v>0</v>
      </c>
      <c r="J8" s="513">
        <v>0</v>
      </c>
      <c r="K8" s="322">
        <f t="shared" si="5"/>
        <v>0</v>
      </c>
      <c r="L8" s="323">
        <f t="shared" si="6"/>
        <v>0</v>
      </c>
    </row>
    <row r="9" spans="1:12" s="3" customFormat="1" ht="18" customHeight="1">
      <c r="A9" s="350" t="s">
        <v>33</v>
      </c>
      <c r="B9" s="504">
        <v>0</v>
      </c>
      <c r="C9" s="228"/>
      <c r="D9" s="321">
        <f t="shared" si="1"/>
        <v>0</v>
      </c>
      <c r="E9" s="322">
        <f t="shared" si="2"/>
        <v>0</v>
      </c>
      <c r="F9" s="322">
        <f t="shared" si="3"/>
        <v>0</v>
      </c>
      <c r="G9" s="322">
        <f t="shared" si="0"/>
        <v>0</v>
      </c>
      <c r="H9" s="322">
        <f t="shared" si="4"/>
        <v>0</v>
      </c>
      <c r="I9" s="322">
        <f t="shared" si="0"/>
        <v>0</v>
      </c>
      <c r="J9" s="513">
        <v>0</v>
      </c>
      <c r="K9" s="322">
        <f t="shared" si="5"/>
        <v>0</v>
      </c>
      <c r="L9" s="323">
        <f t="shared" si="6"/>
        <v>0</v>
      </c>
    </row>
    <row r="10" spans="1:12" s="3" customFormat="1" ht="18" customHeight="1">
      <c r="A10" s="350" t="s">
        <v>34</v>
      </c>
      <c r="B10" s="504">
        <v>0</v>
      </c>
      <c r="C10" s="228"/>
      <c r="D10" s="321">
        <f t="shared" si="1"/>
        <v>0</v>
      </c>
      <c r="E10" s="322">
        <f t="shared" si="2"/>
        <v>0</v>
      </c>
      <c r="F10" s="322">
        <f t="shared" si="3"/>
        <v>0</v>
      </c>
      <c r="G10" s="322">
        <f t="shared" si="0"/>
        <v>0</v>
      </c>
      <c r="H10" s="322">
        <f t="shared" si="4"/>
        <v>0</v>
      </c>
      <c r="I10" s="322">
        <f t="shared" si="0"/>
        <v>0</v>
      </c>
      <c r="J10" s="513">
        <v>0</v>
      </c>
      <c r="K10" s="322">
        <f t="shared" si="5"/>
        <v>0</v>
      </c>
      <c r="L10" s="323">
        <f t="shared" si="6"/>
        <v>0</v>
      </c>
    </row>
    <row r="11" spans="1:12" s="3" customFormat="1" ht="18" customHeight="1">
      <c r="A11" s="350" t="s">
        <v>35</v>
      </c>
      <c r="B11" s="504">
        <v>0</v>
      </c>
      <c r="C11" s="228"/>
      <c r="D11" s="321">
        <f t="shared" si="1"/>
        <v>0</v>
      </c>
      <c r="E11" s="322">
        <f t="shared" si="2"/>
        <v>0</v>
      </c>
      <c r="F11" s="322">
        <f t="shared" si="3"/>
        <v>0</v>
      </c>
      <c r="G11" s="322">
        <f t="shared" si="0"/>
        <v>0</v>
      </c>
      <c r="H11" s="322">
        <f t="shared" si="4"/>
        <v>0</v>
      </c>
      <c r="I11" s="322">
        <f t="shared" si="0"/>
        <v>0</v>
      </c>
      <c r="J11" s="513">
        <v>0</v>
      </c>
      <c r="K11" s="322">
        <f t="shared" si="5"/>
        <v>0</v>
      </c>
      <c r="L11" s="323">
        <f t="shared" si="6"/>
        <v>0</v>
      </c>
    </row>
    <row r="12" spans="1:12" s="3" customFormat="1" ht="18" customHeight="1" thickBot="1">
      <c r="A12" s="351" t="s">
        <v>36</v>
      </c>
      <c r="B12" s="505">
        <v>0</v>
      </c>
      <c r="C12" s="228"/>
      <c r="D12" s="324">
        <f>ROUNDUP($B12*0.25,0)</f>
        <v>0</v>
      </c>
      <c r="E12" s="325">
        <f>ROUNDUP($B12*0.2,0)</f>
        <v>0</v>
      </c>
      <c r="F12" s="325">
        <f>ROUNDUP($B12*0.1,0)</f>
        <v>0</v>
      </c>
      <c r="G12" s="325">
        <f t="shared" si="0"/>
        <v>0</v>
      </c>
      <c r="H12" s="325">
        <f>ROUNDUP($B12*0.1,0)</f>
        <v>0</v>
      </c>
      <c r="I12" s="325">
        <f t="shared" si="0"/>
        <v>0</v>
      </c>
      <c r="J12" s="514">
        <v>0</v>
      </c>
      <c r="K12" s="325">
        <f>ROUNDUP($B12*0.05,0)</f>
        <v>0</v>
      </c>
      <c r="L12" s="326">
        <f>ROUNDUP($B12*0.1,0)</f>
        <v>0</v>
      </c>
    </row>
    <row r="13" spans="1:12" s="3" customFormat="1" ht="9.9499999999999993" customHeight="1" thickTop="1" thickBot="1">
      <c r="A13" s="224"/>
      <c r="B13" s="226"/>
      <c r="C13" s="226"/>
      <c r="D13" s="226"/>
      <c r="E13" s="226"/>
      <c r="F13" s="226"/>
      <c r="G13" s="226"/>
      <c r="H13" s="226"/>
      <c r="I13" s="226"/>
      <c r="J13" s="226"/>
      <c r="K13" s="226"/>
      <c r="L13" s="226"/>
    </row>
    <row r="14" spans="1:12" s="33" customFormat="1" ht="18" customHeight="1" thickTop="1">
      <c r="A14" s="341" t="s">
        <v>39</v>
      </c>
      <c r="B14" s="506">
        <v>0</v>
      </c>
      <c r="C14" s="228"/>
      <c r="D14" s="318">
        <f t="shared" ref="D14:D15" si="7">ROUNDUP($B14*0.25,0)</f>
        <v>0</v>
      </c>
      <c r="E14" s="319">
        <f t="shared" ref="E14:E15" si="8">ROUNDUP($B14*0.2,0)</f>
        <v>0</v>
      </c>
      <c r="F14" s="319">
        <f t="shared" ref="F14:F15" si="9">ROUNDUP($B14*0.1,0)</f>
        <v>0</v>
      </c>
      <c r="G14" s="319">
        <f t="shared" si="0"/>
        <v>0</v>
      </c>
      <c r="H14" s="319">
        <f t="shared" ref="H14:H15" si="10">ROUNDUP($B14*0.1,0)</f>
        <v>0</v>
      </c>
      <c r="I14" s="319">
        <f t="shared" si="0"/>
        <v>0</v>
      </c>
      <c r="J14" s="512">
        <v>0</v>
      </c>
      <c r="K14" s="319">
        <f t="shared" ref="K14:K15" si="11">ROUNDUP($B14*0.05,0)</f>
        <v>0</v>
      </c>
      <c r="L14" s="320">
        <f t="shared" ref="L14:L15" si="12">ROUNDUP($B14*0.1,0)</f>
        <v>0</v>
      </c>
    </row>
    <row r="15" spans="1:12" s="2" customFormat="1" ht="18" customHeight="1" thickBot="1">
      <c r="A15" s="722" t="s">
        <v>40</v>
      </c>
      <c r="B15" s="723">
        <v>0</v>
      </c>
      <c r="C15" s="228"/>
      <c r="D15" s="324">
        <f t="shared" si="7"/>
        <v>0</v>
      </c>
      <c r="E15" s="325">
        <f t="shared" si="8"/>
        <v>0</v>
      </c>
      <c r="F15" s="325">
        <f t="shared" si="9"/>
        <v>0</v>
      </c>
      <c r="G15" s="325">
        <f t="shared" si="0"/>
        <v>0</v>
      </c>
      <c r="H15" s="325">
        <f t="shared" si="10"/>
        <v>0</v>
      </c>
      <c r="I15" s="325">
        <f t="shared" si="0"/>
        <v>0</v>
      </c>
      <c r="J15" s="514">
        <v>0</v>
      </c>
      <c r="K15" s="325">
        <f t="shared" si="11"/>
        <v>0</v>
      </c>
      <c r="L15" s="326">
        <f t="shared" si="12"/>
        <v>0</v>
      </c>
    </row>
    <row r="16" spans="1:12" s="3" customFormat="1" ht="9.9499999999999993" customHeight="1" thickTop="1" thickBot="1">
      <c r="A16" s="224"/>
      <c r="B16" s="226"/>
      <c r="C16" s="226"/>
      <c r="D16" s="226"/>
      <c r="E16" s="226"/>
      <c r="F16" s="226"/>
      <c r="G16" s="226"/>
      <c r="H16" s="226"/>
      <c r="I16" s="226"/>
      <c r="J16" s="226"/>
      <c r="K16" s="226"/>
      <c r="L16" s="226"/>
    </row>
    <row r="17" spans="1:12" s="33" customFormat="1" ht="18" customHeight="1" thickTop="1">
      <c r="A17" s="341" t="s">
        <v>39</v>
      </c>
      <c r="B17" s="506">
        <v>0</v>
      </c>
      <c r="C17" s="228"/>
      <c r="D17" s="318">
        <f t="shared" ref="D17:D24" si="13">ROUNDUP($B17*0.25,0)</f>
        <v>0</v>
      </c>
      <c r="E17" s="319">
        <f t="shared" ref="E17:E24" si="14">ROUNDUP($B17*0.2,0)</f>
        <v>0</v>
      </c>
      <c r="F17" s="319">
        <f t="shared" ref="F17:F24" si="15">ROUNDUP($B17*0.1,0)</f>
        <v>0</v>
      </c>
      <c r="G17" s="319">
        <f t="shared" si="0"/>
        <v>0</v>
      </c>
      <c r="H17" s="319">
        <f t="shared" ref="H17:H24" si="16">ROUNDUP($B17*0.1,0)</f>
        <v>0</v>
      </c>
      <c r="I17" s="319">
        <f t="shared" si="0"/>
        <v>0</v>
      </c>
      <c r="J17" s="512">
        <v>0</v>
      </c>
      <c r="K17" s="319">
        <f t="shared" ref="K17:K24" si="17">ROUNDUP($B17*0.05,0)</f>
        <v>0</v>
      </c>
      <c r="L17" s="320">
        <f t="shared" ref="L17:L24" si="18">ROUNDUP($B17*0.1,0)</f>
        <v>0</v>
      </c>
    </row>
    <row r="18" spans="1:12" s="2" customFormat="1" ht="18" customHeight="1">
      <c r="A18" s="344" t="s">
        <v>40</v>
      </c>
      <c r="B18" s="507">
        <v>0</v>
      </c>
      <c r="C18" s="228"/>
      <c r="D18" s="321">
        <f t="shared" si="13"/>
        <v>0</v>
      </c>
      <c r="E18" s="322">
        <f t="shared" si="14"/>
        <v>0</v>
      </c>
      <c r="F18" s="322">
        <f t="shared" si="15"/>
        <v>0</v>
      </c>
      <c r="G18" s="322">
        <f t="shared" si="0"/>
        <v>0</v>
      </c>
      <c r="H18" s="322">
        <f t="shared" si="16"/>
        <v>0</v>
      </c>
      <c r="I18" s="322">
        <f t="shared" si="0"/>
        <v>0</v>
      </c>
      <c r="J18" s="513">
        <v>0</v>
      </c>
      <c r="K18" s="322">
        <f t="shared" si="17"/>
        <v>0</v>
      </c>
      <c r="L18" s="323">
        <f t="shared" si="18"/>
        <v>0</v>
      </c>
    </row>
    <row r="19" spans="1:12" s="2" customFormat="1" ht="18" customHeight="1">
      <c r="A19" s="344" t="s">
        <v>41</v>
      </c>
      <c r="B19" s="507">
        <v>0</v>
      </c>
      <c r="C19" s="228"/>
      <c r="D19" s="321">
        <f t="shared" si="13"/>
        <v>0</v>
      </c>
      <c r="E19" s="322">
        <f t="shared" si="14"/>
        <v>0</v>
      </c>
      <c r="F19" s="322">
        <f t="shared" si="15"/>
        <v>0</v>
      </c>
      <c r="G19" s="322">
        <f t="shared" si="0"/>
        <v>0</v>
      </c>
      <c r="H19" s="322">
        <f t="shared" si="16"/>
        <v>0</v>
      </c>
      <c r="I19" s="322">
        <f t="shared" si="0"/>
        <v>0</v>
      </c>
      <c r="J19" s="513">
        <v>0</v>
      </c>
      <c r="K19" s="322">
        <f t="shared" si="17"/>
        <v>0</v>
      </c>
      <c r="L19" s="323">
        <f t="shared" si="18"/>
        <v>0</v>
      </c>
    </row>
    <row r="20" spans="1:12" s="2" customFormat="1" ht="18" customHeight="1">
      <c r="A20" s="344" t="s">
        <v>42</v>
      </c>
      <c r="B20" s="507">
        <v>0</v>
      </c>
      <c r="C20" s="228"/>
      <c r="D20" s="321">
        <f t="shared" si="13"/>
        <v>0</v>
      </c>
      <c r="E20" s="322">
        <f t="shared" si="14"/>
        <v>0</v>
      </c>
      <c r="F20" s="322">
        <f t="shared" si="15"/>
        <v>0</v>
      </c>
      <c r="G20" s="322">
        <f t="shared" si="0"/>
        <v>0</v>
      </c>
      <c r="H20" s="322">
        <f t="shared" si="16"/>
        <v>0</v>
      </c>
      <c r="I20" s="322">
        <f t="shared" si="0"/>
        <v>0</v>
      </c>
      <c r="J20" s="513">
        <v>0</v>
      </c>
      <c r="K20" s="322">
        <f t="shared" si="17"/>
        <v>0</v>
      </c>
      <c r="L20" s="323">
        <f t="shared" si="18"/>
        <v>0</v>
      </c>
    </row>
    <row r="21" spans="1:12" s="2" customFormat="1" ht="18" customHeight="1">
      <c r="A21" s="345" t="s">
        <v>160</v>
      </c>
      <c r="B21" s="507">
        <v>0</v>
      </c>
      <c r="C21" s="228"/>
      <c r="D21" s="321">
        <f t="shared" si="13"/>
        <v>0</v>
      </c>
      <c r="E21" s="322">
        <f t="shared" si="14"/>
        <v>0</v>
      </c>
      <c r="F21" s="322">
        <f t="shared" si="15"/>
        <v>0</v>
      </c>
      <c r="G21" s="322">
        <f t="shared" si="0"/>
        <v>0</v>
      </c>
      <c r="H21" s="322">
        <f t="shared" si="16"/>
        <v>0</v>
      </c>
      <c r="I21" s="322">
        <f t="shared" si="0"/>
        <v>0</v>
      </c>
      <c r="J21" s="513">
        <v>0</v>
      </c>
      <c r="K21" s="322">
        <f t="shared" si="17"/>
        <v>0</v>
      </c>
      <c r="L21" s="323">
        <f t="shared" si="18"/>
        <v>0</v>
      </c>
    </row>
    <row r="22" spans="1:12" s="2" customFormat="1" ht="18" customHeight="1">
      <c r="A22" s="346" t="s">
        <v>161</v>
      </c>
      <c r="B22" s="508">
        <v>0</v>
      </c>
      <c r="C22" s="228"/>
      <c r="D22" s="321">
        <f t="shared" si="13"/>
        <v>0</v>
      </c>
      <c r="E22" s="322">
        <f t="shared" si="14"/>
        <v>0</v>
      </c>
      <c r="F22" s="322">
        <f t="shared" si="15"/>
        <v>0</v>
      </c>
      <c r="G22" s="322">
        <f t="shared" si="0"/>
        <v>0</v>
      </c>
      <c r="H22" s="322">
        <f t="shared" si="16"/>
        <v>0</v>
      </c>
      <c r="I22" s="322">
        <f t="shared" si="0"/>
        <v>0</v>
      </c>
      <c r="J22" s="513">
        <v>0</v>
      </c>
      <c r="K22" s="322">
        <f t="shared" si="17"/>
        <v>0</v>
      </c>
      <c r="L22" s="323">
        <f t="shared" si="18"/>
        <v>0</v>
      </c>
    </row>
    <row r="23" spans="1:12" s="2" customFormat="1" ht="18" customHeight="1">
      <c r="A23" s="347" t="s">
        <v>139</v>
      </c>
      <c r="B23" s="509">
        <v>0</v>
      </c>
      <c r="C23" s="228"/>
      <c r="D23" s="321">
        <f t="shared" si="13"/>
        <v>0</v>
      </c>
      <c r="E23" s="322">
        <f t="shared" si="14"/>
        <v>0</v>
      </c>
      <c r="F23" s="322">
        <f t="shared" si="15"/>
        <v>0</v>
      </c>
      <c r="G23" s="322">
        <f t="shared" si="0"/>
        <v>0</v>
      </c>
      <c r="H23" s="322">
        <f t="shared" si="16"/>
        <v>0</v>
      </c>
      <c r="I23" s="322">
        <f t="shared" si="0"/>
        <v>0</v>
      </c>
      <c r="J23" s="513">
        <v>0</v>
      </c>
      <c r="K23" s="322">
        <f t="shared" si="17"/>
        <v>0</v>
      </c>
      <c r="L23" s="323">
        <f t="shared" si="18"/>
        <v>0</v>
      </c>
    </row>
    <row r="24" spans="1:12" s="2" customFormat="1" ht="18" customHeight="1" thickBot="1">
      <c r="A24" s="348" t="s">
        <v>140</v>
      </c>
      <c r="B24" s="510">
        <v>0</v>
      </c>
      <c r="C24" s="228"/>
      <c r="D24" s="324">
        <f t="shared" si="13"/>
        <v>0</v>
      </c>
      <c r="E24" s="325">
        <f t="shared" si="14"/>
        <v>0</v>
      </c>
      <c r="F24" s="325">
        <f t="shared" si="15"/>
        <v>0</v>
      </c>
      <c r="G24" s="325">
        <f t="shared" si="0"/>
        <v>0</v>
      </c>
      <c r="H24" s="325">
        <f t="shared" si="16"/>
        <v>0</v>
      </c>
      <c r="I24" s="325">
        <f t="shared" si="0"/>
        <v>0</v>
      </c>
      <c r="J24" s="514">
        <v>0</v>
      </c>
      <c r="K24" s="325">
        <f t="shared" si="17"/>
        <v>0</v>
      </c>
      <c r="L24" s="326">
        <f t="shared" si="18"/>
        <v>0</v>
      </c>
    </row>
    <row r="25" spans="1:12" s="3" customFormat="1" ht="9.9499999999999993" customHeight="1" thickTop="1" thickBot="1">
      <c r="A25" s="224"/>
      <c r="B25" s="226"/>
      <c r="C25" s="226"/>
      <c r="D25" s="226"/>
      <c r="E25" s="226"/>
      <c r="F25" s="226"/>
      <c r="G25" s="226"/>
      <c r="H25" s="226"/>
      <c r="I25" s="226"/>
      <c r="J25" s="226"/>
      <c r="K25" s="226"/>
      <c r="L25" s="226"/>
    </row>
    <row r="26" spans="1:12" s="36" customFormat="1" ht="18" customHeight="1" thickTop="1">
      <c r="A26" s="341" t="s">
        <v>43</v>
      </c>
      <c r="B26" s="506">
        <v>0</v>
      </c>
      <c r="C26" s="228"/>
      <c r="D26" s="318">
        <f t="shared" ref="D26:D37" si="19">ROUNDUP($B26*0.25,0)</f>
        <v>0</v>
      </c>
      <c r="E26" s="319">
        <f t="shared" ref="E26:E37" si="20">ROUNDUP($B26*0.2,0)</f>
        <v>0</v>
      </c>
      <c r="F26" s="319">
        <f t="shared" ref="F26:F37" si="21">ROUNDUP($B26*0.1,0)</f>
        <v>0</v>
      </c>
      <c r="G26" s="319">
        <f t="shared" si="0"/>
        <v>0</v>
      </c>
      <c r="H26" s="319">
        <f t="shared" ref="H26:H37" si="22">ROUNDUP($B26*0.1,0)</f>
        <v>0</v>
      </c>
      <c r="I26" s="319">
        <f t="shared" si="0"/>
        <v>0</v>
      </c>
      <c r="J26" s="512">
        <v>0</v>
      </c>
      <c r="K26" s="319">
        <f t="shared" ref="K26:K37" si="23">ROUNDUP($B26*0.05,0)</f>
        <v>0</v>
      </c>
      <c r="L26" s="320">
        <f t="shared" ref="L26:L37" si="24">ROUNDUP($B26*0.1,0)</f>
        <v>0</v>
      </c>
    </row>
    <row r="27" spans="1:12" s="36" customFormat="1" ht="18" customHeight="1">
      <c r="A27" s="342" t="s">
        <v>44</v>
      </c>
      <c r="B27" s="511">
        <v>0</v>
      </c>
      <c r="C27" s="228"/>
      <c r="D27" s="321">
        <f t="shared" si="19"/>
        <v>0</v>
      </c>
      <c r="E27" s="322">
        <f t="shared" si="20"/>
        <v>0</v>
      </c>
      <c r="F27" s="322">
        <f t="shared" si="21"/>
        <v>0</v>
      </c>
      <c r="G27" s="322">
        <f t="shared" ref="G27:I37" si="25">ROUNDUP($B27*0.2,0)</f>
        <v>0</v>
      </c>
      <c r="H27" s="322">
        <f t="shared" si="22"/>
        <v>0</v>
      </c>
      <c r="I27" s="322">
        <f t="shared" si="25"/>
        <v>0</v>
      </c>
      <c r="J27" s="513">
        <v>0</v>
      </c>
      <c r="K27" s="322">
        <f t="shared" si="23"/>
        <v>0</v>
      </c>
      <c r="L27" s="323">
        <f t="shared" si="24"/>
        <v>0</v>
      </c>
    </row>
    <row r="28" spans="1:12" s="36" customFormat="1" ht="18" customHeight="1">
      <c r="A28" s="342" t="s">
        <v>45</v>
      </c>
      <c r="B28" s="511">
        <v>0</v>
      </c>
      <c r="C28" s="228"/>
      <c r="D28" s="321">
        <f t="shared" si="19"/>
        <v>0</v>
      </c>
      <c r="E28" s="322">
        <f t="shared" si="20"/>
        <v>0</v>
      </c>
      <c r="F28" s="322">
        <f t="shared" si="21"/>
        <v>0</v>
      </c>
      <c r="G28" s="322">
        <f t="shared" si="25"/>
        <v>0</v>
      </c>
      <c r="H28" s="322">
        <f t="shared" si="22"/>
        <v>0</v>
      </c>
      <c r="I28" s="322">
        <f t="shared" si="25"/>
        <v>0</v>
      </c>
      <c r="J28" s="513">
        <v>0</v>
      </c>
      <c r="K28" s="322">
        <f t="shared" si="23"/>
        <v>0</v>
      </c>
      <c r="L28" s="323">
        <f t="shared" si="24"/>
        <v>0</v>
      </c>
    </row>
    <row r="29" spans="1:12" s="36" customFormat="1" ht="18" customHeight="1">
      <c r="A29" s="342" t="s">
        <v>26</v>
      </c>
      <c r="B29" s="511">
        <v>0</v>
      </c>
      <c r="C29" s="228"/>
      <c r="D29" s="321">
        <f t="shared" si="19"/>
        <v>0</v>
      </c>
      <c r="E29" s="322">
        <f t="shared" si="20"/>
        <v>0</v>
      </c>
      <c r="F29" s="322">
        <f t="shared" si="21"/>
        <v>0</v>
      </c>
      <c r="G29" s="322">
        <f t="shared" si="25"/>
        <v>0</v>
      </c>
      <c r="H29" s="322">
        <f t="shared" si="22"/>
        <v>0</v>
      </c>
      <c r="I29" s="322">
        <f t="shared" si="25"/>
        <v>0</v>
      </c>
      <c r="J29" s="513">
        <v>0</v>
      </c>
      <c r="K29" s="322">
        <f t="shared" si="23"/>
        <v>0</v>
      </c>
      <c r="L29" s="323">
        <f t="shared" si="24"/>
        <v>0</v>
      </c>
    </row>
    <row r="30" spans="1:12" s="36" customFormat="1" ht="18" customHeight="1">
      <c r="A30" s="342" t="s">
        <v>46</v>
      </c>
      <c r="B30" s="511">
        <v>0</v>
      </c>
      <c r="C30" s="228"/>
      <c r="D30" s="321">
        <f t="shared" si="19"/>
        <v>0</v>
      </c>
      <c r="E30" s="322">
        <f t="shared" si="20"/>
        <v>0</v>
      </c>
      <c r="F30" s="322">
        <f t="shared" si="21"/>
        <v>0</v>
      </c>
      <c r="G30" s="322">
        <f t="shared" si="25"/>
        <v>0</v>
      </c>
      <c r="H30" s="322">
        <f t="shared" si="22"/>
        <v>0</v>
      </c>
      <c r="I30" s="322">
        <f t="shared" si="25"/>
        <v>0</v>
      </c>
      <c r="J30" s="513">
        <v>0</v>
      </c>
      <c r="K30" s="322">
        <f t="shared" si="23"/>
        <v>0</v>
      </c>
      <c r="L30" s="323">
        <f t="shared" si="24"/>
        <v>0</v>
      </c>
    </row>
    <row r="31" spans="1:12" s="36" customFormat="1" ht="18" customHeight="1">
      <c r="A31" s="342" t="s">
        <v>47</v>
      </c>
      <c r="B31" s="511">
        <v>0</v>
      </c>
      <c r="C31" s="228"/>
      <c r="D31" s="321">
        <f t="shared" si="19"/>
        <v>0</v>
      </c>
      <c r="E31" s="322">
        <f t="shared" si="20"/>
        <v>0</v>
      </c>
      <c r="F31" s="322">
        <f t="shared" si="21"/>
        <v>0</v>
      </c>
      <c r="G31" s="322">
        <f t="shared" si="25"/>
        <v>0</v>
      </c>
      <c r="H31" s="322">
        <f t="shared" si="22"/>
        <v>0</v>
      </c>
      <c r="I31" s="322">
        <f t="shared" si="25"/>
        <v>0</v>
      </c>
      <c r="J31" s="513">
        <v>0</v>
      </c>
      <c r="K31" s="322">
        <f t="shared" si="23"/>
        <v>0</v>
      </c>
      <c r="L31" s="323">
        <f t="shared" si="24"/>
        <v>0</v>
      </c>
    </row>
    <row r="32" spans="1:12" s="36" customFormat="1" ht="18" customHeight="1">
      <c r="A32" s="342" t="s">
        <v>48</v>
      </c>
      <c r="B32" s="511">
        <v>0</v>
      </c>
      <c r="C32" s="228"/>
      <c r="D32" s="321">
        <f t="shared" si="19"/>
        <v>0</v>
      </c>
      <c r="E32" s="322">
        <f t="shared" si="20"/>
        <v>0</v>
      </c>
      <c r="F32" s="322">
        <f t="shared" si="21"/>
        <v>0</v>
      </c>
      <c r="G32" s="322">
        <f t="shared" si="25"/>
        <v>0</v>
      </c>
      <c r="H32" s="322">
        <f t="shared" si="22"/>
        <v>0</v>
      </c>
      <c r="I32" s="322">
        <f t="shared" si="25"/>
        <v>0</v>
      </c>
      <c r="J32" s="513">
        <v>0</v>
      </c>
      <c r="K32" s="322">
        <f t="shared" si="23"/>
        <v>0</v>
      </c>
      <c r="L32" s="323">
        <f t="shared" si="24"/>
        <v>0</v>
      </c>
    </row>
    <row r="33" spans="1:12" s="36" customFormat="1" ht="18" customHeight="1">
      <c r="A33" s="342" t="s">
        <v>49</v>
      </c>
      <c r="B33" s="511">
        <v>0</v>
      </c>
      <c r="C33" s="228"/>
      <c r="D33" s="321">
        <f t="shared" si="19"/>
        <v>0</v>
      </c>
      <c r="E33" s="322">
        <f t="shared" si="20"/>
        <v>0</v>
      </c>
      <c r="F33" s="322">
        <f t="shared" si="21"/>
        <v>0</v>
      </c>
      <c r="G33" s="322">
        <f t="shared" si="25"/>
        <v>0</v>
      </c>
      <c r="H33" s="322">
        <f t="shared" si="22"/>
        <v>0</v>
      </c>
      <c r="I33" s="322">
        <f t="shared" si="25"/>
        <v>0</v>
      </c>
      <c r="J33" s="513">
        <v>0</v>
      </c>
      <c r="K33" s="322">
        <f t="shared" si="23"/>
        <v>0</v>
      </c>
      <c r="L33" s="323">
        <f t="shared" si="24"/>
        <v>0</v>
      </c>
    </row>
    <row r="34" spans="1:12" s="36" customFormat="1" ht="18" customHeight="1">
      <c r="A34" s="342" t="s">
        <v>50</v>
      </c>
      <c r="B34" s="511">
        <v>0</v>
      </c>
      <c r="C34" s="228"/>
      <c r="D34" s="321">
        <f t="shared" si="19"/>
        <v>0</v>
      </c>
      <c r="E34" s="322">
        <f t="shared" si="20"/>
        <v>0</v>
      </c>
      <c r="F34" s="322">
        <f t="shared" si="21"/>
        <v>0</v>
      </c>
      <c r="G34" s="322">
        <f t="shared" si="25"/>
        <v>0</v>
      </c>
      <c r="H34" s="322">
        <f t="shared" si="22"/>
        <v>0</v>
      </c>
      <c r="I34" s="322">
        <f t="shared" si="25"/>
        <v>0</v>
      </c>
      <c r="J34" s="513">
        <v>0</v>
      </c>
      <c r="K34" s="322">
        <f t="shared" si="23"/>
        <v>0</v>
      </c>
      <c r="L34" s="323">
        <f t="shared" si="24"/>
        <v>0</v>
      </c>
    </row>
    <row r="35" spans="1:12" s="36" customFormat="1" ht="18" customHeight="1">
      <c r="A35" s="342" t="s">
        <v>51</v>
      </c>
      <c r="B35" s="511">
        <v>0</v>
      </c>
      <c r="C35" s="228"/>
      <c r="D35" s="321">
        <f t="shared" si="19"/>
        <v>0</v>
      </c>
      <c r="E35" s="322">
        <f t="shared" si="20"/>
        <v>0</v>
      </c>
      <c r="F35" s="322">
        <f t="shared" si="21"/>
        <v>0</v>
      </c>
      <c r="G35" s="322">
        <f t="shared" si="25"/>
        <v>0</v>
      </c>
      <c r="H35" s="322">
        <f t="shared" si="22"/>
        <v>0</v>
      </c>
      <c r="I35" s="322">
        <f t="shared" si="25"/>
        <v>0</v>
      </c>
      <c r="J35" s="513">
        <v>0</v>
      </c>
      <c r="K35" s="322">
        <f t="shared" si="23"/>
        <v>0</v>
      </c>
      <c r="L35" s="323">
        <f t="shared" si="24"/>
        <v>0</v>
      </c>
    </row>
    <row r="36" spans="1:12" s="36" customFormat="1" ht="18" customHeight="1" thickBot="1">
      <c r="A36" s="343" t="s">
        <v>52</v>
      </c>
      <c r="B36" s="505">
        <v>0</v>
      </c>
      <c r="C36" s="228"/>
      <c r="D36" s="324">
        <f t="shared" si="19"/>
        <v>0</v>
      </c>
      <c r="E36" s="325">
        <f t="shared" si="20"/>
        <v>0</v>
      </c>
      <c r="F36" s="325">
        <f t="shared" si="21"/>
        <v>0</v>
      </c>
      <c r="G36" s="325">
        <f t="shared" si="25"/>
        <v>0</v>
      </c>
      <c r="H36" s="325">
        <f t="shared" si="22"/>
        <v>0</v>
      </c>
      <c r="I36" s="325">
        <f t="shared" si="25"/>
        <v>0</v>
      </c>
      <c r="J36" s="514">
        <v>0</v>
      </c>
      <c r="K36" s="325">
        <f t="shared" si="23"/>
        <v>0</v>
      </c>
      <c r="L36" s="326">
        <f t="shared" si="24"/>
        <v>0</v>
      </c>
    </row>
    <row r="37" spans="1:12" ht="15.75" thickTop="1">
      <c r="D37" s="1">
        <f t="shared" si="19"/>
        <v>0</v>
      </c>
      <c r="E37" s="1">
        <f t="shared" si="20"/>
        <v>0</v>
      </c>
      <c r="F37" s="1">
        <f t="shared" si="21"/>
        <v>0</v>
      </c>
      <c r="G37" s="1">
        <f t="shared" si="25"/>
        <v>0</v>
      </c>
      <c r="H37" s="1">
        <f t="shared" si="22"/>
        <v>0</v>
      </c>
      <c r="I37" s="1">
        <f t="shared" si="25"/>
        <v>0</v>
      </c>
      <c r="K37" s="1">
        <f t="shared" si="23"/>
        <v>0</v>
      </c>
      <c r="L37" s="1">
        <f t="shared" si="24"/>
        <v>0</v>
      </c>
    </row>
  </sheetData>
  <printOptions horizontalCentered="1"/>
  <pageMargins left="0" right="0" top="0.5" bottom="0.2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All</vt:lpstr>
      <vt:lpstr>Oak Stairs</vt:lpstr>
      <vt:lpstr>Model Options</vt:lpstr>
      <vt:lpstr>Posts</vt:lpstr>
      <vt:lpstr>Extras</vt:lpstr>
      <vt:lpstr>Wide Nosing</vt:lpstr>
      <vt:lpstr>Hardwood Stairs</vt:lpstr>
      <vt:lpstr>Maple Rails</vt:lpstr>
      <vt:lpstr>Decor</vt:lpstr>
      <vt:lpstr>All!Print_Area</vt:lpstr>
      <vt:lpstr>Extras!Print_Area</vt:lpstr>
      <vt:lpstr>'Model Options'!Print_Area</vt:lpstr>
      <vt:lpstr>'Oak Stairs'!Print_Area</vt:lpstr>
      <vt:lpstr>Posts!Print_Area</vt:lpstr>
      <vt:lpstr>'Wide Nosing'!Print_Area</vt:lpstr>
      <vt:lpstr>Extras!Print_Titles</vt:lpstr>
      <vt:lpstr>'Oak Stairs'!Print_Titles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 Daniels</dc:creator>
  <cp:lastModifiedBy>Purchase Orders</cp:lastModifiedBy>
  <cp:lastPrinted>2024-11-20T18:12:58Z</cp:lastPrinted>
  <dcterms:created xsi:type="dcterms:W3CDTF">2000-07-06T14:08:31Z</dcterms:created>
  <dcterms:modified xsi:type="dcterms:W3CDTF">2024-11-20T18:17:56Z</dcterms:modified>
</cp:coreProperties>
</file>