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1 Contracts - VH19\"/>
    </mc:Choice>
  </mc:AlternateContent>
  <xr:revisionPtr revIDLastSave="0" documentId="13_ncr:1_{5F151AD4-DC9E-41C7-A551-D78DB498B36B}" xr6:coauthVersionLast="46" xr6:coauthVersionMax="46" xr10:uidLastSave="{00000000-0000-0000-0000-000000000000}"/>
  <bookViews>
    <workbookView xWindow="-28920" yWindow="-120" windowWidth="29040" windowHeight="15840" tabRatio="926" xr2:uid="{00000000-000D-0000-FFFF-FFFF00000000}"/>
  </bookViews>
  <sheets>
    <sheet name="100 Series" sheetId="26" r:id="rId1"/>
    <sheet name="100 Series - Extras" sheetId="27" r:id="rId2"/>
    <sheet name="800 Series " sheetId="17" r:id="rId3"/>
    <sheet name="800 Basement" sheetId="24" r:id="rId4"/>
    <sheet name="800 Series - Extras " sheetId="18" r:id="rId5"/>
    <sheet name="1000 Series " sheetId="19" r:id="rId6"/>
    <sheet name="1000 Basement" sheetId="25" r:id="rId7"/>
    <sheet name="1000 Series - Extras" sheetId="23" r:id="rId8"/>
    <sheet name="Extras" sheetId="11" r:id="rId9"/>
  </sheets>
  <definedNames>
    <definedName name="_xlnm.Print_Area" localSheetId="1">'100 Series - Extras'!$A$1:$H$83</definedName>
    <definedName name="_xlnm.Print_Area" localSheetId="6">'1000 Basement'!$A$1:$G$76</definedName>
    <definedName name="_xlnm.Print_Area" localSheetId="5">'1000 Series '!$A$1:$I$78</definedName>
    <definedName name="_xlnm.Print_Area" localSheetId="7">'1000 Series - Extras'!$A$1:$G$113</definedName>
    <definedName name="_xlnm.Print_Area" localSheetId="3">'800 Basement'!$A$1:$I$69</definedName>
    <definedName name="_xlnm.Print_Area" localSheetId="2">'800 Series '!$A$1:$I$74</definedName>
    <definedName name="_xlnm.Print_Area" localSheetId="4">'800 Series - Extras '!$A$1:$H$72</definedName>
    <definedName name="_xlnm.Print_Area" localSheetId="8">Extras!$A$1:$H$158</definedName>
    <definedName name="_xlnm.Print_Titles" localSheetId="0">'100 Series'!$1:$16</definedName>
    <definedName name="_xlnm.Print_Titles" localSheetId="7">'1000 Series - Extras'!$1:$16</definedName>
    <definedName name="_xlnm.Print_Titles" localSheetId="8">Extras!$1:$16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7" i="11" l="1"/>
  <c r="B49" i="17"/>
  <c r="B48" i="17"/>
  <c r="B46" i="17"/>
  <c r="B45" i="17"/>
  <c r="G9" i="17"/>
  <c r="B7" i="17"/>
  <c r="F9" i="27"/>
  <c r="B7" i="27"/>
  <c r="G5" i="27"/>
  <c r="G3" i="27"/>
  <c r="B4" i="27"/>
  <c r="H5" i="17"/>
  <c r="H3" i="17"/>
  <c r="F82" i="27"/>
  <c r="B67" i="27"/>
  <c r="B65" i="27"/>
  <c r="B63" i="27"/>
  <c r="B62" i="27"/>
  <c r="B61" i="27"/>
  <c r="B59" i="27"/>
  <c r="B58" i="27"/>
  <c r="B57" i="27"/>
  <c r="B55" i="27"/>
  <c r="B54" i="27"/>
  <c r="B53" i="27"/>
  <c r="B50" i="27"/>
  <c r="B48" i="27"/>
  <c r="B46" i="27"/>
  <c r="B45" i="27"/>
  <c r="B44" i="27"/>
  <c r="B42" i="27"/>
  <c r="B41" i="27"/>
  <c r="B40" i="27"/>
  <c r="B38" i="27"/>
  <c r="B37" i="27"/>
  <c r="B36" i="27"/>
  <c r="B33" i="27"/>
  <c r="B31" i="27"/>
  <c r="B28" i="27"/>
  <c r="B29" i="27"/>
  <c r="B27" i="27"/>
  <c r="B24" i="27"/>
  <c r="B25" i="27"/>
  <c r="B23" i="27"/>
  <c r="B20" i="27"/>
  <c r="B21" i="27"/>
  <c r="B19" i="27"/>
  <c r="F65" i="27"/>
  <c r="G65" i="27" s="1"/>
  <c r="F48" i="27"/>
  <c r="G48" i="27" s="1"/>
  <c r="H48" i="27" s="1"/>
  <c r="B38" i="26"/>
  <c r="B37" i="26"/>
  <c r="B33" i="26"/>
  <c r="B32" i="26"/>
  <c r="B28" i="26"/>
  <c r="B27" i="26"/>
  <c r="B23" i="26"/>
  <c r="B22" i="26"/>
  <c r="H65" i="27" l="1"/>
  <c r="A2" i="11" l="1"/>
  <c r="A1" i="23"/>
  <c r="A2" i="25"/>
  <c r="A2" i="19"/>
  <c r="A1" i="18"/>
  <c r="A2" i="24"/>
  <c r="A2" i="17"/>
  <c r="C2" i="27"/>
  <c r="F67" i="27"/>
  <c r="F63" i="27"/>
  <c r="G63" i="27" s="1"/>
  <c r="H63" i="27" s="1"/>
  <c r="F62" i="27"/>
  <c r="F61" i="27"/>
  <c r="G61" i="27" s="1"/>
  <c r="H61" i="27" s="1"/>
  <c r="F59" i="27"/>
  <c r="F58" i="27"/>
  <c r="G58" i="27" s="1"/>
  <c r="H58" i="27" s="1"/>
  <c r="F57" i="27"/>
  <c r="F55" i="27"/>
  <c r="G55" i="27" s="1"/>
  <c r="H55" i="27" s="1"/>
  <c r="F54" i="27"/>
  <c r="F53" i="27"/>
  <c r="G53" i="27" s="1"/>
  <c r="H53" i="27" s="1"/>
  <c r="F50" i="27"/>
  <c r="F46" i="27"/>
  <c r="G46" i="27" s="1"/>
  <c r="H46" i="27" s="1"/>
  <c r="F45" i="27"/>
  <c r="F44" i="27"/>
  <c r="G44" i="27" s="1"/>
  <c r="H44" i="27" s="1"/>
  <c r="F42" i="27"/>
  <c r="G42" i="27" s="1"/>
  <c r="F41" i="27"/>
  <c r="G41" i="27" s="1"/>
  <c r="H41" i="27" s="1"/>
  <c r="F40" i="27"/>
  <c r="F38" i="27"/>
  <c r="G38" i="27" s="1"/>
  <c r="H38" i="27" s="1"/>
  <c r="F37" i="27"/>
  <c r="F36" i="27"/>
  <c r="G36" i="27" s="1"/>
  <c r="H36" i="27" s="1"/>
  <c r="F33" i="27"/>
  <c r="F31" i="27"/>
  <c r="G31" i="27" s="1"/>
  <c r="H31" i="27" s="1"/>
  <c r="F29" i="27"/>
  <c r="F28" i="27"/>
  <c r="G28" i="27" s="1"/>
  <c r="H28" i="27" s="1"/>
  <c r="F27" i="27"/>
  <c r="G27" i="27" s="1"/>
  <c r="F25" i="27"/>
  <c r="G25" i="27" s="1"/>
  <c r="H25" i="27" s="1"/>
  <c r="F24" i="27"/>
  <c r="F23" i="27"/>
  <c r="G23" i="27" s="1"/>
  <c r="H23" i="27" s="1"/>
  <c r="F21" i="27"/>
  <c r="F20" i="27"/>
  <c r="G20" i="27" s="1"/>
  <c r="H20" i="27" s="1"/>
  <c r="F19" i="27"/>
  <c r="E44" i="26"/>
  <c r="E41" i="26"/>
  <c r="E38" i="26"/>
  <c r="E37" i="26"/>
  <c r="E36" i="26"/>
  <c r="F36" i="26" s="1"/>
  <c r="G36" i="26" s="1"/>
  <c r="E33" i="26"/>
  <c r="F33" i="26" s="1"/>
  <c r="E32" i="26"/>
  <c r="F32" i="26" s="1"/>
  <c r="G32" i="26" s="1"/>
  <c r="E31" i="26"/>
  <c r="F31" i="26" s="1"/>
  <c r="G31" i="26" s="1"/>
  <c r="E28" i="26"/>
  <c r="F28" i="26" s="1"/>
  <c r="G28" i="26" s="1"/>
  <c r="E27" i="26"/>
  <c r="F27" i="26" s="1"/>
  <c r="G27" i="26" s="1"/>
  <c r="E26" i="26"/>
  <c r="F26" i="26" s="1"/>
  <c r="E23" i="26"/>
  <c r="F23" i="26" s="1"/>
  <c r="G23" i="26" s="1"/>
  <c r="E22" i="26"/>
  <c r="F22" i="26" s="1"/>
  <c r="E21" i="26"/>
  <c r="F21" i="26" s="1"/>
  <c r="G21" i="26" s="1"/>
  <c r="E19" i="26"/>
  <c r="F19" i="26" s="1"/>
  <c r="G19" i="26" s="1"/>
  <c r="E18" i="26"/>
  <c r="F18" i="26" s="1"/>
  <c r="G19" i="27" l="1"/>
  <c r="H19" i="27" s="1"/>
  <c r="G21" i="27"/>
  <c r="H21" i="27" s="1"/>
  <c r="G24" i="27"/>
  <c r="H24" i="27" s="1"/>
  <c r="G29" i="27"/>
  <c r="H29" i="27" s="1"/>
  <c r="G33" i="27"/>
  <c r="H33" i="27" s="1"/>
  <c r="G37" i="27"/>
  <c r="H37" i="27" s="1"/>
  <c r="G40" i="27"/>
  <c r="H40" i="27" s="1"/>
  <c r="G45" i="27"/>
  <c r="H45" i="27" s="1"/>
  <c r="G50" i="27"/>
  <c r="H50" i="27" s="1"/>
  <c r="G54" i="27"/>
  <c r="H54" i="27" s="1"/>
  <c r="G57" i="27"/>
  <c r="H57" i="27" s="1"/>
  <c r="G59" i="27"/>
  <c r="H59" i="27" s="1"/>
  <c r="G62" i="27"/>
  <c r="H62" i="27" s="1"/>
  <c r="G67" i="27"/>
  <c r="H67" i="27" s="1"/>
  <c r="H27" i="27"/>
  <c r="H42" i="27"/>
  <c r="F41" i="26"/>
  <c r="G41" i="26" s="1"/>
  <c r="F44" i="26"/>
  <c r="G44" i="26" s="1"/>
  <c r="F37" i="26"/>
  <c r="G37" i="26"/>
  <c r="G18" i="26"/>
  <c r="G22" i="26"/>
  <c r="G26" i="26"/>
  <c r="G33" i="26"/>
  <c r="F38" i="26"/>
  <c r="G38" i="26" s="1"/>
  <c r="G141" i="11" l="1"/>
  <c r="H141" i="11" s="1"/>
  <c r="G138" i="11"/>
  <c r="H138" i="11"/>
  <c r="G137" i="11"/>
  <c r="H137" i="11" s="1"/>
  <c r="G136" i="11"/>
  <c r="H136" i="11" s="1"/>
  <c r="G135" i="11"/>
  <c r="H135" i="11"/>
  <c r="G127" i="11"/>
  <c r="H127" i="11"/>
  <c r="G126" i="11"/>
  <c r="H126" i="11" s="1"/>
  <c r="G125" i="11"/>
  <c r="H125" i="11" s="1"/>
  <c r="G124" i="11"/>
  <c r="H124" i="11"/>
  <c r="G123" i="11"/>
  <c r="H123" i="11" s="1"/>
  <c r="G122" i="11"/>
  <c r="H122" i="11" s="1"/>
  <c r="G119" i="11"/>
  <c r="H119" i="11"/>
  <c r="G118" i="11"/>
  <c r="H118" i="11" s="1"/>
  <c r="G117" i="11"/>
  <c r="H117" i="11" s="1"/>
  <c r="G116" i="11"/>
  <c r="H116" i="11"/>
  <c r="G115" i="11"/>
  <c r="H115" i="11" s="1"/>
  <c r="G114" i="11"/>
  <c r="H114" i="11" s="1"/>
  <c r="G111" i="11"/>
  <c r="H111" i="11"/>
  <c r="G110" i="11"/>
  <c r="H110" i="11" s="1"/>
  <c r="G109" i="11"/>
  <c r="H109" i="11" s="1"/>
  <c r="G106" i="11"/>
  <c r="H106" i="11"/>
  <c r="G105" i="11"/>
  <c r="H105" i="11" s="1"/>
  <c r="G104" i="11"/>
  <c r="H104" i="11" s="1"/>
  <c r="G103" i="11"/>
  <c r="H103" i="11"/>
  <c r="G102" i="11"/>
  <c r="H102" i="11" s="1"/>
  <c r="G101" i="11"/>
  <c r="H101" i="11" s="1"/>
  <c r="G100" i="11"/>
  <c r="H100" i="11"/>
  <c r="G99" i="11"/>
  <c r="H99" i="11" s="1"/>
  <c r="G98" i="11"/>
  <c r="H98" i="11" s="1"/>
  <c r="G97" i="11"/>
  <c r="H97" i="11"/>
  <c r="G96" i="11"/>
  <c r="H96" i="11" s="1"/>
  <c r="G95" i="11"/>
  <c r="H95" i="11" s="1"/>
  <c r="G94" i="11"/>
  <c r="H94" i="11"/>
  <c r="G93" i="11"/>
  <c r="H93" i="11" s="1"/>
  <c r="G92" i="11"/>
  <c r="H92" i="11" s="1"/>
  <c r="G91" i="11"/>
  <c r="H91" i="11"/>
  <c r="G90" i="11"/>
  <c r="H90" i="11" s="1"/>
  <c r="G89" i="11"/>
  <c r="H89" i="11" s="1"/>
  <c r="G88" i="11"/>
  <c r="H88" i="11"/>
  <c r="G87" i="11"/>
  <c r="H87" i="11" s="1"/>
  <c r="G86" i="11"/>
  <c r="H86" i="11" s="1"/>
  <c r="G85" i="11"/>
  <c r="H85" i="11"/>
  <c r="G84" i="11"/>
  <c r="H84" i="11" s="1"/>
  <c r="G83" i="11"/>
  <c r="H83" i="11" s="1"/>
  <c r="G82" i="11"/>
  <c r="H82" i="11"/>
  <c r="G81" i="11"/>
  <c r="H81" i="11" s="1"/>
  <c r="G80" i="11"/>
  <c r="H80" i="11" s="1"/>
  <c r="G79" i="11"/>
  <c r="H79" i="11"/>
  <c r="G78" i="11"/>
  <c r="H78" i="11" s="1"/>
  <c r="G77" i="11"/>
  <c r="H77" i="11" s="1"/>
  <c r="G69" i="11"/>
  <c r="H69" i="11"/>
  <c r="G68" i="11"/>
  <c r="H68" i="11"/>
  <c r="G67" i="11"/>
  <c r="H67" i="11" s="1"/>
  <c r="G66" i="11"/>
  <c r="H66" i="11"/>
  <c r="G65" i="11"/>
  <c r="H65" i="11"/>
  <c r="G64" i="11"/>
  <c r="H64" i="11" s="1"/>
  <c r="G63" i="11"/>
  <c r="H63" i="11"/>
  <c r="G62" i="11"/>
  <c r="H62" i="11"/>
  <c r="G61" i="11"/>
  <c r="H61" i="11" s="1"/>
  <c r="G58" i="11"/>
  <c r="H58" i="11"/>
  <c r="G57" i="11"/>
  <c r="H57" i="11"/>
  <c r="G56" i="11"/>
  <c r="H56" i="11" s="1"/>
  <c r="G55" i="11"/>
  <c r="H55" i="11"/>
  <c r="G54" i="11"/>
  <c r="H54" i="11"/>
  <c r="G53" i="11"/>
  <c r="H53" i="11" s="1"/>
  <c r="G51" i="11"/>
  <c r="H51" i="11"/>
  <c r="G50" i="11"/>
  <c r="H50" i="11"/>
  <c r="G49" i="11"/>
  <c r="H49" i="11" s="1"/>
  <c r="G48" i="11"/>
  <c r="H48" i="11"/>
  <c r="G47" i="11"/>
  <c r="H47" i="11"/>
  <c r="G46" i="11"/>
  <c r="H46" i="11" s="1"/>
  <c r="G44" i="11"/>
  <c r="H44" i="11"/>
  <c r="G43" i="11"/>
  <c r="H43" i="11"/>
  <c r="G42" i="11"/>
  <c r="H42" i="11" s="1"/>
  <c r="G41" i="11"/>
  <c r="H41" i="11"/>
  <c r="G40" i="11"/>
  <c r="H40" i="11"/>
  <c r="G39" i="11"/>
  <c r="H39" i="11" s="1"/>
  <c r="G37" i="11"/>
  <c r="H37" i="11"/>
  <c r="G36" i="11"/>
  <c r="H36" i="11"/>
  <c r="G34" i="11"/>
  <c r="H34" i="11" s="1"/>
  <c r="G33" i="11"/>
  <c r="H33" i="11"/>
  <c r="G32" i="11"/>
  <c r="H32" i="11"/>
  <c r="G31" i="11"/>
  <c r="H31" i="11" s="1"/>
  <c r="G30" i="11"/>
  <c r="H30" i="11"/>
  <c r="G29" i="11"/>
  <c r="H29" i="11"/>
  <c r="G27" i="11"/>
  <c r="H27" i="11" s="1"/>
  <c r="G26" i="11"/>
  <c r="H26" i="11"/>
  <c r="G25" i="11"/>
  <c r="H25" i="11"/>
  <c r="G24" i="11"/>
  <c r="H24" i="11" s="1"/>
  <c r="E70" i="23"/>
  <c r="E52" i="19"/>
  <c r="G52" i="19" s="1"/>
  <c r="E51" i="19"/>
  <c r="G51" i="19" s="1"/>
  <c r="F51" i="19"/>
  <c r="E50" i="19"/>
  <c r="F50" i="19" s="1"/>
  <c r="G50" i="19" s="1"/>
  <c r="E48" i="19"/>
  <c r="F48" i="19" s="1"/>
  <c r="G48" i="19" s="1"/>
  <c r="E47" i="19"/>
  <c r="F47" i="19"/>
  <c r="G47" i="19" s="1"/>
  <c r="E46" i="19"/>
  <c r="E44" i="19"/>
  <c r="F44" i="19"/>
  <c r="G44" i="19"/>
  <c r="E43" i="19"/>
  <c r="G43" i="19" s="1"/>
  <c r="F43" i="19"/>
  <c r="E42" i="19"/>
  <c r="E40" i="19"/>
  <c r="F40" i="19"/>
  <c r="G40" i="19"/>
  <c r="E39" i="19"/>
  <c r="F39" i="19" s="1"/>
  <c r="E38" i="19"/>
  <c r="F38" i="19"/>
  <c r="G38" i="19"/>
  <c r="E37" i="19"/>
  <c r="G37" i="19" s="1"/>
  <c r="E35" i="19"/>
  <c r="E34" i="19"/>
  <c r="E33" i="19"/>
  <c r="F33" i="19"/>
  <c r="G33" i="19"/>
  <c r="E27" i="19"/>
  <c r="G27" i="19" s="1"/>
  <c r="E31" i="19"/>
  <c r="F31" i="19" s="1"/>
  <c r="G31" i="19" s="1"/>
  <c r="E30" i="19"/>
  <c r="F30" i="19"/>
  <c r="G30" i="19"/>
  <c r="E28" i="19"/>
  <c r="F28" i="19" s="1"/>
  <c r="G28" i="19" s="1"/>
  <c r="E25" i="19"/>
  <c r="E24" i="19"/>
  <c r="G24" i="19" s="1"/>
  <c r="F24" i="19"/>
  <c r="E23" i="19"/>
  <c r="F23" i="19"/>
  <c r="G23" i="19"/>
  <c r="E21" i="19"/>
  <c r="G21" i="19" s="1"/>
  <c r="F21" i="19"/>
  <c r="E19" i="19"/>
  <c r="E18" i="19"/>
  <c r="G18" i="19" s="1"/>
  <c r="F25" i="19"/>
  <c r="G25" i="19"/>
  <c r="F27" i="19"/>
  <c r="F34" i="19"/>
  <c r="G34" i="19"/>
  <c r="F35" i="19"/>
  <c r="G35" i="19"/>
  <c r="F37" i="19"/>
  <c r="F42" i="19"/>
  <c r="G42" i="19"/>
  <c r="F46" i="19"/>
  <c r="F52" i="19"/>
  <c r="F57" i="18"/>
  <c r="F56" i="18"/>
  <c r="H56" i="18" s="1"/>
  <c r="G56" i="18"/>
  <c r="F55" i="18"/>
  <c r="G55" i="18" s="1"/>
  <c r="F53" i="18"/>
  <c r="F52" i="18"/>
  <c r="F51" i="18"/>
  <c r="G51" i="18"/>
  <c r="F49" i="18"/>
  <c r="G49" i="18"/>
  <c r="H49" i="18"/>
  <c r="F48" i="18"/>
  <c r="G48" i="18" s="1"/>
  <c r="F47" i="18"/>
  <c r="F43" i="18"/>
  <c r="F42" i="18"/>
  <c r="G42" i="18" s="1"/>
  <c r="H42" i="18" s="1"/>
  <c r="F41" i="18"/>
  <c r="F39" i="18"/>
  <c r="G39" i="18" s="1"/>
  <c r="H39" i="18" s="1"/>
  <c r="F38" i="18"/>
  <c r="G38" i="18" s="1"/>
  <c r="F37" i="18"/>
  <c r="G37" i="18" s="1"/>
  <c r="F35" i="18"/>
  <c r="G35" i="18" s="1"/>
  <c r="H35" i="18" s="1"/>
  <c r="F34" i="18"/>
  <c r="G34" i="18"/>
  <c r="F33" i="18"/>
  <c r="G33" i="18"/>
  <c r="H33" i="18"/>
  <c r="F29" i="18"/>
  <c r="G29" i="18" s="1"/>
  <c r="F28" i="18"/>
  <c r="F27" i="18"/>
  <c r="G27" i="18"/>
  <c r="H27" i="18"/>
  <c r="F25" i="18"/>
  <c r="F24" i="18"/>
  <c r="G24" i="18" s="1"/>
  <c r="F23" i="18"/>
  <c r="F21" i="18"/>
  <c r="G21" i="18"/>
  <c r="H21" i="18"/>
  <c r="F20" i="18"/>
  <c r="G20" i="18" s="1"/>
  <c r="F19" i="18"/>
  <c r="G19" i="18" s="1"/>
  <c r="E57" i="17"/>
  <c r="E56" i="17"/>
  <c r="G56" i="17" s="1"/>
  <c r="F56" i="17"/>
  <c r="E55" i="17"/>
  <c r="F55" i="17" s="1"/>
  <c r="E53" i="17"/>
  <c r="E52" i="17"/>
  <c r="F52" i="17" s="1"/>
  <c r="E51" i="17"/>
  <c r="G51" i="17" s="1"/>
  <c r="F51" i="17"/>
  <c r="E49" i="17"/>
  <c r="F49" i="17"/>
  <c r="E48" i="17"/>
  <c r="F48" i="17" s="1"/>
  <c r="G48" i="17" s="1"/>
  <c r="E47" i="17"/>
  <c r="G47" i="17" s="1"/>
  <c r="F47" i="17"/>
  <c r="E46" i="17"/>
  <c r="F46" i="17"/>
  <c r="G46" i="17"/>
  <c r="E45" i="17"/>
  <c r="E44" i="17"/>
  <c r="F44" i="17" s="1"/>
  <c r="E42" i="17"/>
  <c r="F42" i="17" s="1"/>
  <c r="G42" i="17" s="1"/>
  <c r="E41" i="17"/>
  <c r="F41" i="17" s="1"/>
  <c r="E40" i="17"/>
  <c r="F40" i="17" s="1"/>
  <c r="G40" i="17" s="1"/>
  <c r="E38" i="17"/>
  <c r="E37" i="17"/>
  <c r="F37" i="17" s="1"/>
  <c r="E36" i="17"/>
  <c r="F36" i="17" s="1"/>
  <c r="G36" i="17" s="1"/>
  <c r="E35" i="17"/>
  <c r="G35" i="17" s="1"/>
  <c r="E34" i="17"/>
  <c r="E33" i="17"/>
  <c r="F33" i="17" s="1"/>
  <c r="E31" i="17"/>
  <c r="G31" i="17" s="1"/>
  <c r="F31" i="17"/>
  <c r="E30" i="17"/>
  <c r="F30" i="17"/>
  <c r="E29" i="17"/>
  <c r="F29" i="17" s="1"/>
  <c r="G29" i="17" s="1"/>
  <c r="E26" i="17"/>
  <c r="E25" i="17"/>
  <c r="F25" i="17" s="1"/>
  <c r="E24" i="17"/>
  <c r="E23" i="17"/>
  <c r="F23" i="17" s="1"/>
  <c r="G23" i="17" s="1"/>
  <c r="E22" i="17"/>
  <c r="F22" i="17"/>
  <c r="G22" i="17" s="1"/>
  <c r="E21" i="17"/>
  <c r="F21" i="17" s="1"/>
  <c r="E18" i="17"/>
  <c r="E17" i="17"/>
  <c r="F17" i="17"/>
  <c r="G17" i="17"/>
  <c r="G43" i="18"/>
  <c r="H43" i="18" s="1"/>
  <c r="G46" i="19"/>
  <c r="G23" i="18"/>
  <c r="H23" i="18" s="1"/>
  <c r="G28" i="18"/>
  <c r="H28" i="18" s="1"/>
  <c r="G41" i="18"/>
  <c r="G47" i="18"/>
  <c r="G57" i="18"/>
  <c r="H57" i="18"/>
  <c r="G30" i="17"/>
  <c r="F45" i="17"/>
  <c r="G45" i="17"/>
  <c r="F35" i="17"/>
  <c r="F53" i="17"/>
  <c r="G53" i="17" s="1"/>
  <c r="F34" i="17"/>
  <c r="G34" i="17"/>
  <c r="F38" i="17"/>
  <c r="G38" i="17" s="1"/>
  <c r="G49" i="17"/>
  <c r="F57" i="17"/>
  <c r="G57" i="17"/>
  <c r="F26" i="17"/>
  <c r="G26" i="17"/>
  <c r="F24" i="17"/>
  <c r="G24" i="17"/>
  <c r="B4" i="11"/>
  <c r="F9" i="11"/>
  <c r="E8" i="23"/>
  <c r="F9" i="25"/>
  <c r="G9" i="19"/>
  <c r="F8" i="18"/>
  <c r="G10" i="24"/>
  <c r="G3" i="11"/>
  <c r="F2" i="23"/>
  <c r="G3" i="25"/>
  <c r="H3" i="19"/>
  <c r="G2" i="18"/>
  <c r="H3" i="24"/>
  <c r="B7" i="11"/>
  <c r="B6" i="23"/>
  <c r="B7" i="25"/>
  <c r="B7" i="19"/>
  <c r="B6" i="18"/>
  <c r="B8" i="24"/>
  <c r="E86" i="23"/>
  <c r="E85" i="23"/>
  <c r="F85" i="23" s="1"/>
  <c r="E84" i="23"/>
  <c r="F84" i="23" s="1"/>
  <c r="E82" i="23"/>
  <c r="E81" i="23"/>
  <c r="F81" i="23" s="1"/>
  <c r="G81" i="23" s="1"/>
  <c r="E80" i="23"/>
  <c r="F80" i="23" s="1"/>
  <c r="G80" i="23" s="1"/>
  <c r="E79" i="23"/>
  <c r="E78" i="23"/>
  <c r="F78" i="23" s="1"/>
  <c r="E77" i="23"/>
  <c r="F77" i="23" s="1"/>
  <c r="E75" i="23"/>
  <c r="E74" i="23"/>
  <c r="E73" i="23"/>
  <c r="F73" i="23" s="1"/>
  <c r="G73" i="23" s="1"/>
  <c r="E71" i="23"/>
  <c r="E68" i="23"/>
  <c r="F68" i="23" s="1"/>
  <c r="G68" i="23" s="1"/>
  <c r="B68" i="23"/>
  <c r="E60" i="23"/>
  <c r="B60" i="23"/>
  <c r="B86" i="23"/>
  <c r="E59" i="23"/>
  <c r="B59" i="23"/>
  <c r="B85" i="23" s="1"/>
  <c r="E58" i="23"/>
  <c r="F58" i="23" s="1"/>
  <c r="B58" i="23"/>
  <c r="B84" i="23"/>
  <c r="E56" i="23"/>
  <c r="B56" i="23"/>
  <c r="B82" i="23" s="1"/>
  <c r="E55" i="23"/>
  <c r="B55" i="23"/>
  <c r="B81" i="23"/>
  <c r="E54" i="23"/>
  <c r="B54" i="23"/>
  <c r="B80" i="23" s="1"/>
  <c r="E53" i="23"/>
  <c r="F53" i="23" s="1"/>
  <c r="B53" i="23"/>
  <c r="B79" i="23"/>
  <c r="E52" i="23"/>
  <c r="B52" i="23"/>
  <c r="B78" i="23" s="1"/>
  <c r="E51" i="23"/>
  <c r="G51" i="23" s="1"/>
  <c r="B51" i="23"/>
  <c r="B77" i="23"/>
  <c r="E49" i="23"/>
  <c r="F49" i="23" s="1"/>
  <c r="B49" i="23"/>
  <c r="B75" i="23" s="1"/>
  <c r="E48" i="23"/>
  <c r="B48" i="23"/>
  <c r="B74" i="23"/>
  <c r="E47" i="23"/>
  <c r="B47" i="23"/>
  <c r="B73" i="23" s="1"/>
  <c r="E45" i="23"/>
  <c r="B45" i="23"/>
  <c r="B71" i="23"/>
  <c r="E44" i="23"/>
  <c r="F44" i="23" s="1"/>
  <c r="G44" i="23" s="1"/>
  <c r="B44" i="23"/>
  <c r="B70" i="23" s="1"/>
  <c r="E42" i="23"/>
  <c r="G42" i="23" s="1"/>
  <c r="E38" i="23"/>
  <c r="F38" i="23"/>
  <c r="E37" i="23"/>
  <c r="F37" i="23" s="1"/>
  <c r="E36" i="23"/>
  <c r="E34" i="23"/>
  <c r="F34" i="23" s="1"/>
  <c r="G34" i="23" s="1"/>
  <c r="E33" i="23"/>
  <c r="F33" i="23"/>
  <c r="G33" i="23" s="1"/>
  <c r="E32" i="23"/>
  <c r="F32" i="23"/>
  <c r="G32" i="23" s="1"/>
  <c r="E31" i="23"/>
  <c r="F31" i="23" s="1"/>
  <c r="G31" i="23" s="1"/>
  <c r="E30" i="23"/>
  <c r="F30" i="23" s="1"/>
  <c r="E29" i="23"/>
  <c r="F29" i="23" s="1"/>
  <c r="G29" i="23" s="1"/>
  <c r="E27" i="23"/>
  <c r="F27" i="23" s="1"/>
  <c r="G27" i="23" s="1"/>
  <c r="E26" i="23"/>
  <c r="F26" i="23" s="1"/>
  <c r="E25" i="23"/>
  <c r="F25" i="23" s="1"/>
  <c r="E23" i="23"/>
  <c r="F23" i="23" s="1"/>
  <c r="E22" i="23"/>
  <c r="F22" i="23" s="1"/>
  <c r="E20" i="23"/>
  <c r="G20" i="23" s="1"/>
  <c r="E53" i="25"/>
  <c r="F53" i="25" s="1"/>
  <c r="E52" i="25"/>
  <c r="F52" i="25" s="1"/>
  <c r="G52" i="25" s="1"/>
  <c r="E51" i="25"/>
  <c r="F51" i="25" s="1"/>
  <c r="G51" i="25" s="1"/>
  <c r="E49" i="25"/>
  <c r="F49" i="25" s="1"/>
  <c r="E48" i="25"/>
  <c r="E47" i="25"/>
  <c r="F47" i="25" s="1"/>
  <c r="G47" i="25" s="1"/>
  <c r="E44" i="25"/>
  <c r="F44" i="25" s="1"/>
  <c r="E43" i="25"/>
  <c r="E42" i="25"/>
  <c r="F42" i="25" s="1"/>
  <c r="E40" i="25"/>
  <c r="F40" i="25"/>
  <c r="E39" i="25"/>
  <c r="F39" i="25"/>
  <c r="E38" i="25"/>
  <c r="F38" i="25" s="1"/>
  <c r="E37" i="25"/>
  <c r="E35" i="25"/>
  <c r="F35" i="25"/>
  <c r="E34" i="25"/>
  <c r="E33" i="25"/>
  <c r="F33" i="25" s="1"/>
  <c r="G33" i="25" s="1"/>
  <c r="E31" i="25"/>
  <c r="E30" i="25"/>
  <c r="F30" i="25"/>
  <c r="E28" i="25"/>
  <c r="F28" i="25"/>
  <c r="G28" i="25" s="1"/>
  <c r="E27" i="25"/>
  <c r="F27" i="25" s="1"/>
  <c r="E25" i="25"/>
  <c r="F25" i="25" s="1"/>
  <c r="G25" i="25" s="1"/>
  <c r="E24" i="25"/>
  <c r="F24" i="25"/>
  <c r="G24" i="25" s="1"/>
  <c r="E23" i="25"/>
  <c r="F23" i="25" s="1"/>
  <c r="E21" i="25"/>
  <c r="F21" i="25" s="1"/>
  <c r="G21" i="25" s="1"/>
  <c r="E19" i="25"/>
  <c r="F19" i="25" s="1"/>
  <c r="E18" i="25"/>
  <c r="F18" i="25" s="1"/>
  <c r="G18" i="25" s="1"/>
  <c r="E49" i="24"/>
  <c r="F49" i="24" s="1"/>
  <c r="E48" i="24"/>
  <c r="E47" i="24"/>
  <c r="F47" i="24" s="1"/>
  <c r="G47" i="24" s="1"/>
  <c r="E45" i="24"/>
  <c r="E44" i="24"/>
  <c r="E43" i="24"/>
  <c r="E41" i="24"/>
  <c r="F41" i="24"/>
  <c r="G41" i="24"/>
  <c r="E40" i="24"/>
  <c r="F40" i="24" s="1"/>
  <c r="G40" i="24" s="1"/>
  <c r="E39" i="24"/>
  <c r="E37" i="24"/>
  <c r="E36" i="24"/>
  <c r="G36" i="24" s="1"/>
  <c r="F36" i="24"/>
  <c r="E35" i="24"/>
  <c r="E32" i="24"/>
  <c r="E31" i="24"/>
  <c r="F31" i="24"/>
  <c r="G31" i="24"/>
  <c r="E30" i="24"/>
  <c r="E28" i="24"/>
  <c r="F28" i="24"/>
  <c r="G28" i="24" s="1"/>
  <c r="E27" i="24"/>
  <c r="F27" i="24" s="1"/>
  <c r="E26" i="24"/>
  <c r="E24" i="24"/>
  <c r="F24" i="24"/>
  <c r="G24" i="24"/>
  <c r="E23" i="24"/>
  <c r="E22" i="24"/>
  <c r="E20" i="24"/>
  <c r="E19" i="24"/>
  <c r="F19" i="24"/>
  <c r="G19" i="24"/>
  <c r="G5" i="11"/>
  <c r="F4" i="23"/>
  <c r="G5" i="25"/>
  <c r="H5" i="19"/>
  <c r="H5" i="24"/>
  <c r="F20" i="24"/>
  <c r="G20" i="24" s="1"/>
  <c r="F43" i="24"/>
  <c r="G43" i="24" s="1"/>
  <c r="F37" i="24"/>
  <c r="G37" i="24"/>
  <c r="F20" i="23"/>
  <c r="F36" i="23"/>
  <c r="G36" i="23"/>
  <c r="F42" i="23"/>
  <c r="F45" i="23"/>
  <c r="G45" i="23"/>
  <c r="F47" i="23"/>
  <c r="G47" i="23"/>
  <c r="F48" i="23"/>
  <c r="G48" i="23" s="1"/>
  <c r="F51" i="23"/>
  <c r="F52" i="23"/>
  <c r="G52" i="23" s="1"/>
  <c r="F54" i="23"/>
  <c r="G54" i="23"/>
  <c r="F55" i="23"/>
  <c r="G55" i="23" s="1"/>
  <c r="F56" i="23"/>
  <c r="G56" i="23" s="1"/>
  <c r="F59" i="23"/>
  <c r="G59" i="23" s="1"/>
  <c r="F60" i="23"/>
  <c r="G60" i="23"/>
  <c r="F70" i="23"/>
  <c r="G70" i="23" s="1"/>
  <c r="F71" i="23"/>
  <c r="G71" i="23" s="1"/>
  <c r="F74" i="23"/>
  <c r="G74" i="23" s="1"/>
  <c r="F75" i="23"/>
  <c r="G75" i="23"/>
  <c r="F79" i="23"/>
  <c r="G79" i="23"/>
  <c r="F82" i="23"/>
  <c r="G82" i="23" s="1"/>
  <c r="F86" i="23"/>
  <c r="G86" i="23" s="1"/>
  <c r="G40" i="25"/>
  <c r="F31" i="25"/>
  <c r="G31" i="25"/>
  <c r="F37" i="25"/>
  <c r="F48" i="25"/>
  <c r="G48" i="25"/>
  <c r="F39" i="24"/>
  <c r="G39" i="24"/>
  <c r="F23" i="24"/>
  <c r="G23" i="24"/>
  <c r="F35" i="24"/>
  <c r="G35" i="24"/>
  <c r="F45" i="24"/>
  <c r="G45" i="24"/>
  <c r="F22" i="24"/>
  <c r="G22" i="24"/>
  <c r="F32" i="24"/>
  <c r="G32" i="24"/>
  <c r="F44" i="24"/>
  <c r="G44" i="24"/>
  <c r="G4" i="18"/>
  <c r="B3" i="18"/>
  <c r="F18" i="19"/>
  <c r="F19" i="19"/>
  <c r="G19" i="19"/>
  <c r="G84" i="23" l="1"/>
  <c r="G77" i="23"/>
  <c r="G58" i="23"/>
  <c r="G49" i="23"/>
  <c r="G53" i="23"/>
  <c r="G26" i="23"/>
  <c r="G25" i="23"/>
  <c r="G38" i="23"/>
  <c r="G23" i="23"/>
  <c r="G39" i="25"/>
  <c r="G23" i="25"/>
  <c r="G27" i="25"/>
  <c r="F43" i="25"/>
  <c r="G43" i="25" s="1"/>
  <c r="G19" i="25"/>
  <c r="G35" i="25"/>
  <c r="G37" i="25"/>
  <c r="G30" i="25"/>
  <c r="G53" i="25"/>
  <c r="F34" i="25"/>
  <c r="G34" i="25" s="1"/>
  <c r="G39" i="19"/>
  <c r="H51" i="18"/>
  <c r="G53" i="18"/>
  <c r="H53" i="18" s="1"/>
  <c r="H47" i="18"/>
  <c r="H41" i="18"/>
  <c r="H37" i="18"/>
  <c r="H34" i="18"/>
  <c r="H29" i="18"/>
  <c r="G25" i="18"/>
  <c r="H25" i="18" s="1"/>
  <c r="G30" i="24"/>
  <c r="G49" i="24"/>
  <c r="F26" i="24"/>
  <c r="G26" i="24" s="1"/>
  <c r="F30" i="24"/>
  <c r="F48" i="24"/>
  <c r="G48" i="24" s="1"/>
  <c r="G27" i="24"/>
  <c r="G44" i="17"/>
  <c r="G33" i="17"/>
  <c r="G55" i="17"/>
  <c r="G52" i="17"/>
  <c r="G37" i="17"/>
  <c r="G41" i="17"/>
  <c r="G21" i="17"/>
  <c r="G25" i="17"/>
  <c r="F18" i="17"/>
  <c r="G18" i="17" s="1"/>
  <c r="G85" i="23"/>
  <c r="G78" i="23"/>
  <c r="G30" i="23"/>
  <c r="G22" i="23"/>
  <c r="G37" i="23"/>
  <c r="G42" i="25"/>
  <c r="G44" i="25"/>
  <c r="G49" i="25"/>
  <c r="G38" i="25"/>
  <c r="H48" i="18"/>
  <c r="G52" i="18"/>
  <c r="H52" i="18" s="1"/>
  <c r="H20" i="18"/>
  <c r="H38" i="18"/>
  <c r="H55" i="18"/>
  <c r="H24" i="18"/>
  <c r="H19" i="18"/>
</calcChain>
</file>

<file path=xl/sharedStrings.xml><?xml version="1.0" encoding="utf-8"?>
<sst xmlns="http://schemas.openxmlformats.org/spreadsheetml/2006/main" count="797" uniqueCount="290">
  <si>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</si>
  <si>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</si>
  <si>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</si>
  <si>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</si>
  <si>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</si>
  <si>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</si>
  <si>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</si>
  <si>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</si>
  <si>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</si>
  <si>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</si>
  <si>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</si>
  <si>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  DAYS</t>
  </si>
  <si>
    <t>COMPLETE</t>
  </si>
  <si>
    <t>House</t>
  </si>
  <si>
    <t xml:space="preserve">square </t>
  </si>
  <si>
    <t>footage</t>
  </si>
  <si>
    <t xml:space="preserve">   TERMS OF PAYMENT</t>
  </si>
  <si>
    <t xml:space="preserve">  NOTE :   ALL INVOICES MUST INCLUDE THE FOLLOWING ITEMS</t>
  </si>
  <si>
    <t>PROJECT :</t>
  </si>
  <si>
    <t>SERIES :</t>
  </si>
  <si>
    <t>Work Schedule #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</si>
  <si>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</si>
  <si>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</si>
  <si>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</si>
  <si>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</si>
  <si>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</si>
  <si>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</si>
  <si>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</si>
  <si>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</si>
  <si>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</si>
  <si>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HST</t>
  </si>
  <si>
    <t>Windows</t>
  </si>
  <si>
    <t>A3D</t>
  </si>
  <si>
    <t>NOT INCL.</t>
  </si>
  <si>
    <t>Extras</t>
  </si>
  <si>
    <t>(Jeld-Wen double Garden Door  r/o 67 x 83  not available in out swing style)</t>
  </si>
  <si>
    <t>Add standard operator to casement window</t>
  </si>
  <si>
    <t>Limit Hardware  re restictive open to 4 "</t>
  </si>
  <si>
    <t>Low threshold (handi cap)</t>
  </si>
  <si>
    <t xml:space="preserve">Multi point lock ( single lever) per window. </t>
  </si>
  <si>
    <t>DESCRIPTION</t>
  </si>
  <si>
    <t xml:space="preserve">DOORS </t>
  </si>
  <si>
    <t>ALL</t>
  </si>
  <si>
    <t xml:space="preserve">Contractor Initials: </t>
  </si>
  <si>
    <t>800 Series</t>
  </si>
  <si>
    <t>Folding Handles for operator windows, per window</t>
  </si>
  <si>
    <t xml:space="preserve">Folding Handles for operator windows, whole house, condos and towns </t>
  </si>
  <si>
    <t xml:space="preserve">Folding Handles for operator windows, whole house, singles </t>
  </si>
  <si>
    <t>in White</t>
  </si>
  <si>
    <t>in Colour</t>
  </si>
  <si>
    <t>1000 Series</t>
  </si>
  <si>
    <t>GENERAL</t>
  </si>
  <si>
    <t xml:space="preserve">Add Grills to Windows </t>
  </si>
  <si>
    <t>Add Bars and Brickmould to Windows</t>
  </si>
  <si>
    <t>5' Patio door</t>
  </si>
  <si>
    <t xml:space="preserve">6' Patio door </t>
  </si>
  <si>
    <t xml:space="preserve">Garden Door with Screen </t>
  </si>
  <si>
    <t>Wood Garage Door frame 8 x 8</t>
  </si>
  <si>
    <t>Wood Garage Door frame 9 x 8</t>
  </si>
  <si>
    <t xml:space="preserve">Upgrade man door to 34" Wide </t>
  </si>
  <si>
    <t xml:space="preserve">Upgrade man door to 36" Wide </t>
  </si>
  <si>
    <t>Add 32" Wide Man door or Cold storage door</t>
  </si>
  <si>
    <t xml:space="preserve">Multi point lock for Condo unit </t>
  </si>
  <si>
    <t xml:space="preserve">Multi point lock for whole Townhome </t>
  </si>
  <si>
    <t xml:space="preserve">Multi point lock for whole Single family home </t>
  </si>
  <si>
    <t>P2424-1 Fixed Window</t>
  </si>
  <si>
    <t xml:space="preserve">P2448-1 Fixed Window </t>
  </si>
  <si>
    <t>P2460-1 Fixed Window</t>
  </si>
  <si>
    <t>P3248-1 Fixed Window</t>
  </si>
  <si>
    <t>P3260-1 Fixed Window</t>
  </si>
  <si>
    <t xml:space="preserve">C2436-1 Operator </t>
  </si>
  <si>
    <t>C2440-1 Operator</t>
  </si>
  <si>
    <t>C2444-1 Operator</t>
  </si>
  <si>
    <t>C2448-1 Operator</t>
  </si>
  <si>
    <t>C2452-1 Operator</t>
  </si>
  <si>
    <t>C2460-1 Operator</t>
  </si>
  <si>
    <t>C2472-1 Operator</t>
  </si>
  <si>
    <t xml:space="preserve">C2436-2 (1 Operator) </t>
  </si>
  <si>
    <t xml:space="preserve">C2440-2 (1 Operator) </t>
  </si>
  <si>
    <t xml:space="preserve">C2444-2 (1 Operator) </t>
  </si>
  <si>
    <t xml:space="preserve">C2448-2 (1 Operator) </t>
  </si>
  <si>
    <t xml:space="preserve">C2452-2 (1 Operator) </t>
  </si>
  <si>
    <t xml:space="preserve">C2460-2 (1 Operator) </t>
  </si>
  <si>
    <t xml:space="preserve">C2472-2 (1 Operator) </t>
  </si>
  <si>
    <t xml:space="preserve">C2436-3 (1 Operator) </t>
  </si>
  <si>
    <t xml:space="preserve">C2440-3 (1 Operator) </t>
  </si>
  <si>
    <t xml:space="preserve">C2444-3 (1 Operator) </t>
  </si>
  <si>
    <t xml:space="preserve">C2448-3 (1 Operator) </t>
  </si>
  <si>
    <t xml:space="preserve">C2452-3 (1 Operator) </t>
  </si>
  <si>
    <t xml:space="preserve">C2460-3 (1 Operator) </t>
  </si>
  <si>
    <t xml:space="preserve">C2472-3 (1 Operator) </t>
  </si>
  <si>
    <t xml:space="preserve">AW2424 Operating </t>
  </si>
  <si>
    <t xml:space="preserve">AW2440 Operating </t>
  </si>
  <si>
    <t>AW3240</t>
  </si>
  <si>
    <t xml:space="preserve">Add 12" Transom over 5' Patio Door </t>
  </si>
  <si>
    <t xml:space="preserve">Add 12" Transom over 6' Patio Door </t>
  </si>
  <si>
    <t xml:space="preserve">P4812 Transom </t>
  </si>
  <si>
    <t xml:space="preserve">P7212 Transom </t>
  </si>
  <si>
    <t>P9612 Transom</t>
  </si>
  <si>
    <t xml:space="preserve">SL7236 (for install in framing towns) </t>
  </si>
  <si>
    <t xml:space="preserve">SL6036 (for install in framing towns) </t>
  </si>
  <si>
    <t xml:space="preserve">BS3624 (for install in Concrete) </t>
  </si>
  <si>
    <t xml:space="preserve">BS5616 (for install in Concrete) </t>
  </si>
  <si>
    <t xml:space="preserve">BS5624 (for install in Concrete) </t>
  </si>
  <si>
    <t xml:space="preserve">BS5630 (for install in Concrete) </t>
  </si>
  <si>
    <t xml:space="preserve">AWNING WINDOWS (Dual-glazed Clear Glass) </t>
  </si>
  <si>
    <t xml:space="preserve">TRANSOM WINDOWS (Dual-glazed Clear Glass) </t>
  </si>
  <si>
    <t xml:space="preserve">BASEMENT WINDOWS (Dual-glazed Clear Glass) </t>
  </si>
  <si>
    <t xml:space="preserve">SPECIALTY WINDOWS (Dual-glazed Clear Glass) </t>
  </si>
  <si>
    <t>RD28 round window</t>
  </si>
  <si>
    <t>Add an HR48 half round window</t>
  </si>
  <si>
    <t xml:space="preserve">CP247240 CASEMENT PICTURE COMBO (1 Operator) </t>
  </si>
  <si>
    <t xml:space="preserve">CP247248 CASEMENT PICTURE COMBO (1 Operator) </t>
  </si>
  <si>
    <t xml:space="preserve">SPECIALTY GLASS (Dual-glazed) </t>
  </si>
  <si>
    <t xml:space="preserve">P8414 Transom </t>
  </si>
  <si>
    <t>For colour or Premium - Add</t>
  </si>
  <si>
    <t>in std colours</t>
  </si>
  <si>
    <t xml:space="preserve">Windows </t>
  </si>
  <si>
    <t>** PO REQUIRED **</t>
  </si>
  <si>
    <t>WHITE WINDOWS - ADD TO STANDARD</t>
  </si>
  <si>
    <t>801 - A, C</t>
  </si>
  <si>
    <t>801 - B</t>
  </si>
  <si>
    <t>in prem colours</t>
  </si>
  <si>
    <t>804 - A - 3 bed</t>
  </si>
  <si>
    <t>804 - B - 3 bed</t>
  </si>
  <si>
    <t>804 - C - 3 bed</t>
  </si>
  <si>
    <t>805 - A</t>
  </si>
  <si>
    <t>805 - B</t>
  </si>
  <si>
    <t>805 - C</t>
  </si>
  <si>
    <t xml:space="preserve">810 - A </t>
  </si>
  <si>
    <t>810 - B</t>
  </si>
  <si>
    <t>810 - C</t>
  </si>
  <si>
    <t>815 - A</t>
  </si>
  <si>
    <t>815 - B</t>
  </si>
  <si>
    <t>815 - C</t>
  </si>
  <si>
    <t>825 - A - 3 bed</t>
  </si>
  <si>
    <t>825 - B - 3 bed</t>
  </si>
  <si>
    <t>825 - C - 3 bed</t>
  </si>
  <si>
    <t>825 - A  - 4 bed</t>
  </si>
  <si>
    <t>825 - B - 4 bed</t>
  </si>
  <si>
    <t>825 - C - 4 bed</t>
  </si>
  <si>
    <t>830 - A - 3pc</t>
  </si>
  <si>
    <t>830 - B - 3pc</t>
  </si>
  <si>
    <t>830 - C - 3 pc</t>
  </si>
  <si>
    <t>870 - A</t>
  </si>
  <si>
    <t>870 - B</t>
  </si>
  <si>
    <t>870 - C</t>
  </si>
  <si>
    <t>800 Series - Extras</t>
  </si>
  <si>
    <t>810 A - 4PC ENS</t>
  </si>
  <si>
    <t>810 B - 4PC ENS</t>
  </si>
  <si>
    <t>810 C - 4PC ENS</t>
  </si>
  <si>
    <t>815 A - 4PC ENS</t>
  </si>
  <si>
    <t>815 B - 4PC ENS</t>
  </si>
  <si>
    <t>815 C - 4PC ENS</t>
  </si>
  <si>
    <t>830 A - 4PC ENS</t>
  </si>
  <si>
    <t>830 B - 4PC ENS</t>
  </si>
  <si>
    <t>830 C - 4PC ENS</t>
  </si>
  <si>
    <t>1010 - A &amp; B</t>
  </si>
  <si>
    <t>1010 - C</t>
  </si>
  <si>
    <t>1020 - A &amp; C</t>
  </si>
  <si>
    <t>1020 - B</t>
  </si>
  <si>
    <t>1026 - A &amp; C</t>
  </si>
  <si>
    <t>1026 - B</t>
  </si>
  <si>
    <t>1030 - A</t>
  </si>
  <si>
    <t>1030 - B</t>
  </si>
  <si>
    <t>1030 - C</t>
  </si>
  <si>
    <t>1035 - CORNER</t>
  </si>
  <si>
    <t>1035 - A</t>
  </si>
  <si>
    <t>1035 - B</t>
  </si>
  <si>
    <t>1035 - C</t>
  </si>
  <si>
    <t>1046 - A</t>
  </si>
  <si>
    <t>1046 - B</t>
  </si>
  <si>
    <t>1046 - C</t>
  </si>
  <si>
    <t>1050 - A</t>
  </si>
  <si>
    <t>1050 - B</t>
  </si>
  <si>
    <t>1050 - C</t>
  </si>
  <si>
    <t>1086 - A</t>
  </si>
  <si>
    <t>1086 - B</t>
  </si>
  <si>
    <t>1086 - C</t>
  </si>
  <si>
    <t>For colour or Premium - add</t>
  </si>
  <si>
    <t>in perm colours</t>
  </si>
  <si>
    <t>1000 Series - Extras</t>
  </si>
  <si>
    <t>1016 W/ Loft</t>
  </si>
  <si>
    <t>1020 - A &amp; C - 4PC ENS</t>
  </si>
  <si>
    <t>1020 - B - 4PC ENS</t>
  </si>
  <si>
    <t>1030 - A - 4PC ENS</t>
  </si>
  <si>
    <t>1030 - B - 4PC ENS</t>
  </si>
  <si>
    <t>1030 - C - 4PC ENS</t>
  </si>
  <si>
    <t>1046 - A - OPT OFFICE</t>
  </si>
  <si>
    <t>1046 - A - 4PC ENS</t>
  </si>
  <si>
    <t>1046 - B - 4PC ENS</t>
  </si>
  <si>
    <t>1046 - C - 4PC ENS</t>
  </si>
  <si>
    <t>1046 - C - OPT OFFICE</t>
  </si>
  <si>
    <t>1046 - B - OPT OFFICE</t>
  </si>
  <si>
    <t>1050 - A - 4PC ENS</t>
  </si>
  <si>
    <t>1050 - B - 4PC ENS</t>
  </si>
  <si>
    <t>1050 - C - 4PC ENS</t>
  </si>
  <si>
    <t>All 1000 Series models to have the following basement windows; one 56 x 24 &amp; one 56 x 30 egress</t>
  </si>
  <si>
    <t>Basement Windows</t>
  </si>
  <si>
    <t>56 x 24</t>
  </si>
  <si>
    <t>56 x 30 egress</t>
  </si>
  <si>
    <t>STANDARD MODELS</t>
  </si>
  <si>
    <t>STANDARD MODELS BASEMENT WINDOWS</t>
  </si>
  <si>
    <t>Brick mould/Cladding</t>
  </si>
  <si>
    <t>Brick mould/ Cladding</t>
  </si>
  <si>
    <t>C3248-1 Operator</t>
  </si>
  <si>
    <t>C3260-1 Operator</t>
  </si>
  <si>
    <t xml:space="preserve">C3248-2 (1 Operator) </t>
  </si>
  <si>
    <t xml:space="preserve">C3260-2 (1 Operator) </t>
  </si>
  <si>
    <t>CODE 121 / 100%</t>
  </si>
  <si>
    <t>INCLUDED 
(2) 56x24 + (1) 56x30
WINDOWS</t>
  </si>
  <si>
    <t>(incl) 7-7/8" Jambs 
+ 12" Transom
(Man or Patio Door)</t>
  </si>
  <si>
    <t xml:space="preserve">Upgrade Windows throughout from Standard Wood Jamb to Vinyl (Not with A5 Ins Pkg) </t>
  </si>
  <si>
    <t xml:space="preserve">STANDARD COLOURS - ADD TO STANDARD - Smoke, French Vanilla, Claystone </t>
  </si>
  <si>
    <t xml:space="preserve">PREMIUM COLOURS - ADD TO STANDARD - Sable, Chestnut Bronze, Black </t>
  </si>
  <si>
    <t>1016 - B</t>
  </si>
  <si>
    <t>1016 - A &amp; C</t>
  </si>
  <si>
    <t>1016 - W/ LOFT</t>
  </si>
  <si>
    <t xml:space="preserve">PLACE ST THOMAS </t>
  </si>
  <si>
    <t>PLACE ST THOMAS</t>
  </si>
  <si>
    <t>810 - A - 3 BED</t>
  </si>
  <si>
    <t>810 - B - 3 BED</t>
  </si>
  <si>
    <t>810 - C - 3 BED</t>
  </si>
  <si>
    <t>810 - A - 4 BED</t>
  </si>
  <si>
    <t>810 - B - 4 BED</t>
  </si>
  <si>
    <t>810 - C - 4 BED</t>
  </si>
  <si>
    <t xml:space="preserve">Includes Basement Windows </t>
  </si>
  <si>
    <t>Wood Garage Door frame 16 x 8</t>
  </si>
  <si>
    <t xml:space="preserve">Upgrade to obscure glass per window pane </t>
  </si>
  <si>
    <t xml:space="preserve">Includes Extended Garage </t>
  </si>
  <si>
    <t>804 - A - 2 bed</t>
  </si>
  <si>
    <t>804 - B - 2 bed</t>
  </si>
  <si>
    <t>804 - C - 2 bed</t>
  </si>
  <si>
    <t xml:space="preserve">Valecraft Homes (2019) Initials: </t>
  </si>
  <si>
    <r>
      <rPr>
        <b/>
        <sz val="11"/>
        <rFont val="Arial"/>
        <family val="2"/>
      </rPr>
      <t>Obscured Tempered Glass</t>
    </r>
    <r>
      <rPr>
        <sz val="11"/>
        <rFont val="Arial"/>
        <family val="2"/>
      </rPr>
      <t xml:space="preserve"> - upgrade from clear glass (clear sidelite required by code to view outside) </t>
    </r>
  </si>
  <si>
    <t xml:space="preserve">3/4 glass door only </t>
  </si>
  <si>
    <t xml:space="preserve">Full glass door only </t>
  </si>
  <si>
    <r>
      <rPr>
        <b/>
        <sz val="11"/>
        <rFont val="Arial"/>
        <family val="2"/>
      </rPr>
      <t>Harlow</t>
    </r>
    <r>
      <rPr>
        <sz val="11"/>
        <rFont val="Arial"/>
        <family val="2"/>
      </rPr>
      <t xml:space="preserve"> - upgrade from Front Door clear glass</t>
    </r>
  </si>
  <si>
    <t xml:space="preserve">3/4 glass door with sidelite </t>
  </si>
  <si>
    <t xml:space="preserve">3/4 glass door with 2 sidelites </t>
  </si>
  <si>
    <t xml:space="preserve">3/4 glass double doors </t>
  </si>
  <si>
    <t xml:space="preserve">Full glass door with sidelite </t>
  </si>
  <si>
    <t xml:space="preserve">Full glass double doors </t>
  </si>
  <si>
    <r>
      <rPr>
        <b/>
        <sz val="11"/>
        <rFont val="Arial"/>
        <family val="2"/>
      </rPr>
      <t>Adelaide</t>
    </r>
    <r>
      <rPr>
        <sz val="11"/>
        <rFont val="Arial"/>
        <family val="2"/>
      </rPr>
      <t xml:space="preserve"> - upgrade from Front Door clear glass</t>
    </r>
  </si>
  <si>
    <r>
      <rPr>
        <b/>
        <sz val="11"/>
        <rFont val="Arial"/>
        <family val="2"/>
      </rPr>
      <t>Waterton</t>
    </r>
    <r>
      <rPr>
        <sz val="11"/>
        <rFont val="Arial"/>
        <family val="2"/>
      </rPr>
      <t xml:space="preserve"> - upgrade from Front Door clear glass</t>
    </r>
  </si>
  <si>
    <t>CASEMENT WINDOWS - HARDWARE</t>
  </si>
  <si>
    <t>CASEMENT WINDOWS - PRICES PER WINDOW</t>
  </si>
  <si>
    <t>100 Series</t>
  </si>
  <si>
    <t>Brickmould/Cladding</t>
  </si>
  <si>
    <t>in Smoke</t>
  </si>
  <si>
    <t xml:space="preserve">ENERGY STAR : </t>
  </si>
  <si>
    <t>Includes Double Pane windows c/w 7-7/8" Jams</t>
  </si>
  <si>
    <t>110 MID</t>
  </si>
  <si>
    <t>110 END GARAGE</t>
  </si>
  <si>
    <t>110 END PORCH</t>
  </si>
  <si>
    <t>120 MID</t>
  </si>
  <si>
    <t>120 END GARAGE</t>
  </si>
  <si>
    <t>120 END PORCH</t>
  </si>
  <si>
    <t>130 MID</t>
  </si>
  <si>
    <t>130 END GARAGE</t>
  </si>
  <si>
    <t>130 END PORCH</t>
  </si>
  <si>
    <t xml:space="preserve">140 MID </t>
  </si>
  <si>
    <t>140 END GARAGE</t>
  </si>
  <si>
    <t>140 END PORCH</t>
  </si>
  <si>
    <t>160-2 MID</t>
  </si>
  <si>
    <t>100 Series - Extras</t>
  </si>
  <si>
    <t>110 MID OPT ENS</t>
  </si>
  <si>
    <t>110 END GARAGE OPT ENS</t>
  </si>
  <si>
    <t>110 END PORCH OPT ENS</t>
  </si>
  <si>
    <t>120 MID OPT ENS</t>
  </si>
  <si>
    <t>120 END GARAGE OPT ENS</t>
  </si>
  <si>
    <t>120 END PORCH OPT ENS</t>
  </si>
  <si>
    <t>140 MID OPT ENS</t>
  </si>
  <si>
    <t>140 END GARAGE OPT ENS</t>
  </si>
  <si>
    <t>140 END PORCH OPT ENS</t>
  </si>
  <si>
    <t>160 OPT FIREPLACE</t>
  </si>
  <si>
    <t>170 OPT ENS</t>
  </si>
  <si>
    <t>STANDARD COLOURS - ADD TO STANDARD - Smoke, French Vanilla, Claystone</t>
  </si>
  <si>
    <t xml:space="preserve">PREMIUM COLOUR WINDOWS - ADD TO STANDARD - Sable, Chestnut Bronze, Black </t>
  </si>
  <si>
    <t>BID SUBMISSION</t>
  </si>
  <si>
    <t>April 1, 2021 to March 31, 2022</t>
  </si>
  <si>
    <t>105 - PORCH END</t>
  </si>
  <si>
    <t>105 - GARAGE END</t>
  </si>
  <si>
    <t>826 - A - 3 bed</t>
  </si>
  <si>
    <t>826 - B - 3 bed</t>
  </si>
  <si>
    <t>826 - C - 3 bed</t>
  </si>
  <si>
    <t>826 - A  - 4 bed</t>
  </si>
  <si>
    <t>826 - B - 4 bed</t>
  </si>
  <si>
    <t>826 - C - 4 bed</t>
  </si>
  <si>
    <r>
      <t xml:space="preserve">1016 - LOFT - </t>
    </r>
    <r>
      <rPr>
        <b/>
        <sz val="9"/>
        <rFont val="P-AVGARD"/>
      </rPr>
      <t>ADD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</si>
</sst>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0_)"/>
    <numFmt numFmtId="167" formatCode="&quot;$&quot;#,##0.00"/>
    <numFmt numFmtId="168" formatCode="[$-409]d\-mmm\-yy;@"/>
    <numFmt numFmtId="169" formatCode="[$-409]mmmm\ d\,\ yyyy;@"/>
  </numFmts>
  <fonts count="60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2"/>
      <name val="Times New Roman"/>
      <family val="1"/>
    </font>
    <font>
      <b/>
      <sz val="10"/>
      <name val="P-AVGARD"/>
    </font>
    <font>
      <b/>
      <sz val="12"/>
      <name val="P-AVGARD"/>
    </font>
    <font>
      <sz val="12"/>
      <name val="P-AVGARD"/>
    </font>
    <font>
      <sz val="12"/>
      <name val="Times New Roman"/>
      <family val="1"/>
    </font>
    <font>
      <b/>
      <sz val="11"/>
      <name val="P-CHNCRY"/>
    </font>
    <font>
      <b/>
      <sz val="12"/>
      <name val="P-CHNCRY"/>
    </font>
    <font>
      <b/>
      <i/>
      <sz val="16"/>
      <name val="Arial"/>
      <family val="2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4"/>
      <name val="P-CHNCRY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sz val="14"/>
      <name val="P-AVGARD"/>
    </font>
    <font>
      <sz val="11"/>
      <color rgb="FFFF000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P-CHNCRY"/>
    </font>
    <font>
      <b/>
      <sz val="11"/>
      <name val="P-CHNCRY"/>
    </font>
    <font>
      <b/>
      <sz val="12"/>
      <name val="P-CHNCRY"/>
    </font>
    <font>
      <b/>
      <sz val="10"/>
      <name val="P-CHNCRY"/>
    </font>
    <font>
      <b/>
      <sz val="14"/>
      <name val="P-CHNCRY"/>
    </font>
    <font>
      <i/>
      <sz val="10"/>
      <name val="P-CHNCRY"/>
    </font>
    <font>
      <sz val="10"/>
      <name val="Times New Roman"/>
      <family val="1"/>
    </font>
    <font>
      <b/>
      <sz val="12"/>
      <name val="P-AVGARD"/>
    </font>
    <font>
      <b/>
      <sz val="10"/>
      <name val="P-AVGARD"/>
    </font>
    <font>
      <b/>
      <sz val="12"/>
      <name val="Arial"/>
      <family val="2"/>
    </font>
    <font>
      <b/>
      <i/>
      <sz val="10"/>
      <name val="P-AVGARD"/>
    </font>
    <font>
      <sz val="10"/>
      <name val="P-AVGARD"/>
    </font>
    <font>
      <b/>
      <sz val="10"/>
      <name val="Times New Roman"/>
      <family val="1"/>
    </font>
    <font>
      <i/>
      <sz val="10"/>
      <name val="P-AVGARD"/>
    </font>
    <font>
      <b/>
      <i/>
      <sz val="10"/>
      <name val="Times New Roman"/>
      <family val="1"/>
    </font>
    <font>
      <b/>
      <sz val="9"/>
      <name val="P-AVGARD"/>
    </font>
    <font>
      <b/>
      <sz val="7"/>
      <name val="P-AVGARD"/>
    </font>
    <font>
      <sz val="11"/>
      <name val="Times New Roman"/>
      <family val="1"/>
    </font>
    <font>
      <b/>
      <sz val="8"/>
      <name val="P-CHNCRY"/>
    </font>
    <font>
      <b/>
      <sz val="9"/>
      <name val="P-CHNCRY"/>
    </font>
    <font>
      <b/>
      <i/>
      <sz val="12"/>
      <name val="Times New Roman"/>
      <family val="1"/>
    </font>
    <font>
      <b/>
      <sz val="11"/>
      <color rgb="FFFF0000"/>
      <name val="Arial"/>
      <family val="2"/>
    </font>
    <font>
      <b/>
      <sz val="11"/>
      <name val="P-AVGARD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32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</cellStyleXfs>
  <cellXfs count="645">
    <xf numFmtId="0" fontId="0" fillId="0" borderId="0" xfId="0"/>
    <xf numFmtId="0" fontId="0" fillId="0" borderId="4" xfId="0" applyBorder="1" applyProtection="1"/>
    <xf numFmtId="0" fontId="2" fillId="0" borderId="5" xfId="0" applyFont="1" applyBorder="1" applyProtection="1"/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10" fillId="0" borderId="9" xfId="0" applyFont="1" applyBorder="1" applyProtection="1"/>
    <xf numFmtId="164" fontId="5" fillId="0" borderId="10" xfId="0" applyNumberFormat="1" applyFont="1" applyBorder="1" applyProtection="1"/>
    <xf numFmtId="164" fontId="5" fillId="0" borderId="11" xfId="0" applyNumberFormat="1" applyFont="1" applyBorder="1" applyProtection="1"/>
    <xf numFmtId="164" fontId="5" fillId="0" borderId="3" xfId="0" applyNumberFormat="1" applyFont="1" applyBorder="1" applyProtection="1"/>
    <xf numFmtId="0" fontId="9" fillId="0" borderId="12" xfId="0" applyFont="1" applyBorder="1" applyProtection="1"/>
    <xf numFmtId="0" fontId="5" fillId="0" borderId="13" xfId="0" applyFont="1" applyBorder="1" applyProtection="1"/>
    <xf numFmtId="164" fontId="5" fillId="0" borderId="13" xfId="0" applyNumberFormat="1" applyFont="1" applyBorder="1" applyProtection="1"/>
    <xf numFmtId="0" fontId="5" fillId="0" borderId="6" xfId="0" applyFont="1" applyBorder="1" applyProtection="1"/>
    <xf numFmtId="0" fontId="5" fillId="0" borderId="4" xfId="0" applyFont="1" applyBorder="1" applyProtection="1"/>
    <xf numFmtId="0" fontId="8" fillId="0" borderId="6" xfId="0" applyFont="1" applyBorder="1" applyProtection="1"/>
    <xf numFmtId="0" fontId="5" fillId="0" borderId="1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16" xfId="0" applyFont="1" applyBorder="1" applyAlignment="1">
      <alignment horizontal="center"/>
    </xf>
    <xf numFmtId="164" fontId="5" fillId="0" borderId="19" xfId="0" applyNumberFormat="1" applyFont="1" applyBorder="1" applyProtection="1"/>
    <xf numFmtId="0" fontId="7" fillId="0" borderId="20" xfId="0" applyFont="1" applyBorder="1" applyProtection="1"/>
    <xf numFmtId="0" fontId="7" fillId="0" borderId="11" xfId="0" applyFon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0" fillId="0" borderId="0" xfId="0" applyBorder="1"/>
    <xf numFmtId="0" fontId="3" fillId="0" borderId="0" xfId="0" applyFont="1" applyBorder="1" applyProtection="1"/>
    <xf numFmtId="0" fontId="5" fillId="0" borderId="0" xfId="0" applyFont="1" applyBorder="1" applyProtection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1" fillId="0" borderId="0" xfId="0" applyFont="1" applyBorder="1" applyAlignment="1" applyProtection="1">
      <alignment horizontal="center"/>
    </xf>
    <xf numFmtId="0" fontId="10" fillId="0" borderId="26" xfId="0" applyFont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9" fontId="10" fillId="0" borderId="27" xfId="0" applyNumberFormat="1" applyFont="1" applyBorder="1" applyAlignment="1" applyProtection="1">
      <alignment horizontal="center"/>
    </xf>
    <xf numFmtId="0" fontId="13" fillId="0" borderId="28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/>
    </xf>
    <xf numFmtId="164" fontId="15" fillId="0" borderId="10" xfId="0" applyNumberFormat="1" applyFont="1" applyBorder="1" applyProtection="1"/>
    <xf numFmtId="164" fontId="15" fillId="0" borderId="11" xfId="0" applyNumberFormat="1" applyFont="1" applyBorder="1" applyProtection="1"/>
    <xf numFmtId="166" fontId="15" fillId="0" borderId="10" xfId="0" applyNumberFormat="1" applyFont="1" applyBorder="1" applyAlignment="1" applyProtection="1">
      <alignment horizontal="center"/>
    </xf>
    <xf numFmtId="0" fontId="16" fillId="0" borderId="5" xfId="0" applyFont="1" applyBorder="1" applyProtection="1"/>
    <xf numFmtId="0" fontId="17" fillId="0" borderId="0" xfId="0" applyFont="1" applyBorder="1" applyAlignment="1" applyProtection="1"/>
    <xf numFmtId="0" fontId="17" fillId="0" borderId="5" xfId="0" applyFont="1" applyBorder="1" applyAlignment="1" applyProtection="1"/>
    <xf numFmtId="0" fontId="15" fillId="0" borderId="4" xfId="0" applyFont="1" applyBorder="1" applyProtection="1"/>
    <xf numFmtId="0" fontId="19" fillId="0" borderId="0" xfId="0" applyFont="1" applyBorder="1" applyProtection="1"/>
    <xf numFmtId="0" fontId="15" fillId="0" borderId="0" xfId="0" applyFont="1" applyBorder="1" applyProtection="1"/>
    <xf numFmtId="0" fontId="11" fillId="0" borderId="0" xfId="0" applyFont="1" applyBorder="1" applyProtection="1"/>
    <xf numFmtId="0" fontId="20" fillId="0" borderId="0" xfId="0" applyFont="1" applyBorder="1" applyProtection="1"/>
    <xf numFmtId="44" fontId="15" fillId="0" borderId="10" xfId="1" applyFont="1" applyBorder="1" applyProtection="1"/>
    <xf numFmtId="44" fontId="15" fillId="0" borderId="11" xfId="1" applyFont="1" applyBorder="1" applyProtection="1"/>
    <xf numFmtId="0" fontId="5" fillId="0" borderId="21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30" xfId="0" applyFont="1" applyBorder="1" applyProtection="1"/>
    <xf numFmtId="164" fontId="5" fillId="0" borderId="9" xfId="0" applyNumberFormat="1" applyFont="1" applyBorder="1" applyProtection="1"/>
    <xf numFmtId="44" fontId="15" fillId="0" borderId="9" xfId="1" applyFont="1" applyBorder="1" applyProtection="1"/>
    <xf numFmtId="164" fontId="15" fillId="0" borderId="9" xfId="0" applyNumberFormat="1" applyFont="1" applyBorder="1" applyProtection="1"/>
    <xf numFmtId="0" fontId="7" fillId="0" borderId="10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8" fillId="0" borderId="4" xfId="0" applyFont="1" applyBorder="1" applyProtection="1"/>
    <xf numFmtId="0" fontId="16" fillId="0" borderId="31" xfId="0" applyFont="1" applyBorder="1" applyProtection="1"/>
    <xf numFmtId="0" fontId="3" fillId="0" borderId="31" xfId="0" applyFont="1" applyBorder="1" applyProtection="1"/>
    <xf numFmtId="0" fontId="5" fillId="2" borderId="32" xfId="0" applyFont="1" applyFill="1" applyBorder="1" applyProtection="1"/>
    <xf numFmtId="164" fontId="5" fillId="0" borderId="29" xfId="0" applyNumberFormat="1" applyFont="1" applyBorder="1" applyProtection="1"/>
    <xf numFmtId="0" fontId="17" fillId="0" borderId="5" xfId="0" applyFont="1" applyBorder="1" applyProtection="1"/>
    <xf numFmtId="9" fontId="7" fillId="0" borderId="18" xfId="0" applyNumberFormat="1" applyFont="1" applyBorder="1" applyAlignment="1" applyProtection="1">
      <alignment horizontal="center"/>
    </xf>
    <xf numFmtId="0" fontId="16" fillId="0" borderId="5" xfId="0" applyFont="1" applyBorder="1" applyAlignment="1" applyProtection="1"/>
    <xf numFmtId="7" fontId="15" fillId="0" borderId="11" xfId="1" applyNumberFormat="1" applyFont="1" applyBorder="1" applyProtection="1"/>
    <xf numFmtId="0" fontId="5" fillId="0" borderId="15" xfId="0" applyFont="1" applyBorder="1" applyAlignment="1">
      <alignment horizontal="center"/>
    </xf>
    <xf numFmtId="7" fontId="20" fillId="0" borderId="9" xfId="1" applyNumberFormat="1" applyFont="1" applyBorder="1" applyProtection="1"/>
    <xf numFmtId="0" fontId="24" fillId="0" borderId="0" xfId="0" applyFont="1" applyAlignment="1">
      <alignment horizontal="center"/>
    </xf>
    <xf numFmtId="0" fontId="26" fillId="0" borderId="0" xfId="0" applyFont="1"/>
    <xf numFmtId="44" fontId="26" fillId="0" borderId="0" xfId="1" applyFont="1"/>
    <xf numFmtId="10" fontId="26" fillId="0" borderId="0" xfId="0" applyNumberFormat="1" applyFont="1"/>
    <xf numFmtId="44" fontId="26" fillId="0" borderId="0" xfId="1" applyFont="1" applyAlignment="1">
      <alignment horizontal="center"/>
    </xf>
    <xf numFmtId="44" fontId="26" fillId="0" borderId="0" xfId="0" applyNumberFormat="1" applyFont="1" applyBorder="1"/>
    <xf numFmtId="0" fontId="30" fillId="0" borderId="39" xfId="0" applyFont="1" applyBorder="1"/>
    <xf numFmtId="0" fontId="24" fillId="0" borderId="40" xfId="0" applyFont="1" applyBorder="1"/>
    <xf numFmtId="0" fontId="0" fillId="0" borderId="40" xfId="0" applyBorder="1"/>
    <xf numFmtId="0" fontId="25" fillId="0" borderId="41" xfId="0" applyFont="1" applyBorder="1" applyAlignment="1">
      <alignment horizontal="center"/>
    </xf>
    <xf numFmtId="0" fontId="26" fillId="0" borderId="42" xfId="0" applyFont="1" applyBorder="1"/>
    <xf numFmtId="0" fontId="26" fillId="0" borderId="0" xfId="0" applyFont="1" applyBorder="1"/>
    <xf numFmtId="167" fontId="26" fillId="0" borderId="0" xfId="0" applyNumberFormat="1" applyFont="1" applyBorder="1"/>
    <xf numFmtId="0" fontId="22" fillId="0" borderId="0" xfId="0" applyFont="1" applyBorder="1"/>
    <xf numFmtId="0" fontId="31" fillId="0" borderId="42" xfId="0" applyFont="1" applyBorder="1"/>
    <xf numFmtId="0" fontId="27" fillId="0" borderId="0" xfId="0" applyFont="1" applyBorder="1"/>
    <xf numFmtId="0" fontId="30" fillId="0" borderId="42" xfId="0" applyFont="1" applyBorder="1"/>
    <xf numFmtId="0" fontId="28" fillId="0" borderId="0" xfId="0" applyFont="1" applyBorder="1"/>
    <xf numFmtId="0" fontId="31" fillId="0" borderId="44" xfId="0" applyFont="1" applyBorder="1"/>
    <xf numFmtId="0" fontId="26" fillId="0" borderId="45" xfId="0" applyFont="1" applyBorder="1"/>
    <xf numFmtId="0" fontId="26" fillId="0" borderId="46" xfId="0" applyFont="1" applyBorder="1"/>
    <xf numFmtId="167" fontId="26" fillId="0" borderId="0" xfId="1" applyNumberFormat="1" applyFont="1" applyBorder="1"/>
    <xf numFmtId="167" fontId="26" fillId="0" borderId="43" xfId="0" applyNumberFormat="1" applyFont="1" applyBorder="1" applyAlignment="1">
      <alignment horizontal="center"/>
    </xf>
    <xf numFmtId="167" fontId="26" fillId="0" borderId="0" xfId="0" applyNumberFormat="1" applyFont="1" applyBorder="1" applyAlignment="1">
      <alignment horizontal="center"/>
    </xf>
    <xf numFmtId="167" fontId="26" fillId="0" borderId="43" xfId="1" applyNumberFormat="1" applyFont="1" applyBorder="1"/>
    <xf numFmtId="167" fontId="0" fillId="0" borderId="43" xfId="0" applyNumberFormat="1" applyBorder="1"/>
    <xf numFmtId="167" fontId="29" fillId="0" borderId="0" xfId="0" applyNumberFormat="1" applyFont="1" applyBorder="1"/>
    <xf numFmtId="0" fontId="5" fillId="0" borderId="38" xfId="0" applyFont="1" applyBorder="1" applyProtection="1"/>
    <xf numFmtId="0" fontId="0" fillId="0" borderId="0" xfId="0" applyFill="1"/>
    <xf numFmtId="0" fontId="0" fillId="0" borderId="39" xfId="0" applyBorder="1" applyProtection="1"/>
    <xf numFmtId="0" fontId="0" fillId="0" borderId="40" xfId="0" applyBorder="1" applyProtection="1"/>
    <xf numFmtId="0" fontId="0" fillId="0" borderId="41" xfId="0" applyBorder="1" applyProtection="1"/>
    <xf numFmtId="0" fontId="0" fillId="0" borderId="42" xfId="0" applyBorder="1" applyAlignment="1" applyProtection="1">
      <alignment horizontal="center"/>
    </xf>
    <xf numFmtId="165" fontId="2" fillId="0" borderId="47" xfId="0" applyNumberFormat="1" applyFont="1" applyBorder="1" applyProtection="1"/>
    <xf numFmtId="0" fontId="2" fillId="0" borderId="42" xfId="0" applyFont="1" applyBorder="1" applyAlignment="1" applyProtection="1">
      <alignment horizontal="center"/>
    </xf>
    <xf numFmtId="0" fontId="17" fillId="0" borderId="43" xfId="0" applyFont="1" applyBorder="1" applyAlignment="1" applyProtection="1"/>
    <xf numFmtId="0" fontId="3" fillId="0" borderId="47" xfId="0" applyFont="1" applyBorder="1" applyProtection="1"/>
    <xf numFmtId="0" fontId="2" fillId="0" borderId="43" xfId="0" applyFont="1" applyBorder="1" applyProtection="1"/>
    <xf numFmtId="0" fontId="0" fillId="0" borderId="47" xfId="0" applyBorder="1"/>
    <xf numFmtId="0" fontId="5" fillId="0" borderId="48" xfId="0" applyFont="1" applyBorder="1" applyProtection="1"/>
    <xf numFmtId="0" fontId="5" fillId="0" borderId="49" xfId="0" applyFont="1" applyBorder="1" applyAlignment="1" applyProtection="1">
      <alignment horizontal="center"/>
    </xf>
    <xf numFmtId="0" fontId="5" fillId="0" borderId="50" xfId="0" applyFont="1" applyBorder="1" applyAlignment="1" applyProtection="1">
      <alignment horizontal="center"/>
    </xf>
    <xf numFmtId="0" fontId="7" fillId="0" borderId="47" xfId="0" applyFont="1" applyBorder="1" applyProtection="1"/>
    <xf numFmtId="0" fontId="5" fillId="0" borderId="51" xfId="0" applyFont="1" applyBorder="1" applyProtection="1"/>
    <xf numFmtId="0" fontId="7" fillId="0" borderId="52" xfId="0" applyFont="1" applyBorder="1" applyAlignment="1" applyProtection="1">
      <alignment horizontal="center"/>
    </xf>
    <xf numFmtId="0" fontId="8" fillId="0" borderId="51" xfId="0" applyFont="1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Protection="1"/>
    <xf numFmtId="0" fontId="9" fillId="2" borderId="55" xfId="0" applyFont="1" applyFill="1" applyBorder="1" applyAlignment="1" applyProtection="1">
      <alignment horizontal="center"/>
    </xf>
    <xf numFmtId="0" fontId="5" fillId="2" borderId="56" xfId="0" applyFont="1" applyFill="1" applyBorder="1" applyProtection="1"/>
    <xf numFmtId="0" fontId="8" fillId="0" borderId="42" xfId="0" applyFont="1" applyBorder="1" applyProtection="1"/>
    <xf numFmtId="0" fontId="5" fillId="0" borderId="57" xfId="0" applyFont="1" applyBorder="1" applyProtection="1"/>
    <xf numFmtId="0" fontId="5" fillId="0" borderId="42" xfId="0" applyFont="1" applyBorder="1" applyProtection="1"/>
    <xf numFmtId="0" fontId="5" fillId="0" borderId="43" xfId="0" applyFont="1" applyBorder="1" applyProtection="1"/>
    <xf numFmtId="0" fontId="0" fillId="0" borderId="42" xfId="0" applyBorder="1" applyProtection="1"/>
    <xf numFmtId="0" fontId="15" fillId="0" borderId="42" xfId="0" applyFont="1" applyBorder="1" applyProtection="1"/>
    <xf numFmtId="0" fontId="8" fillId="0" borderId="43" xfId="0" applyFont="1" applyBorder="1" applyProtection="1"/>
    <xf numFmtId="0" fontId="0" fillId="0" borderId="44" xfId="0" applyBorder="1"/>
    <xf numFmtId="0" fontId="0" fillId="0" borderId="45" xfId="0" applyBorder="1"/>
    <xf numFmtId="0" fontId="0" fillId="0" borderId="46" xfId="0" applyBorder="1"/>
    <xf numFmtId="44" fontId="15" fillId="0" borderId="10" xfId="1" applyFont="1" applyFill="1" applyBorder="1" applyProtection="1"/>
    <xf numFmtId="164" fontId="5" fillId="0" borderId="0" xfId="0" applyNumberFormat="1" applyFont="1" applyFill="1" applyBorder="1" applyProtection="1"/>
    <xf numFmtId="9" fontId="26" fillId="0" borderId="0" xfId="2" applyFont="1" applyBorder="1"/>
    <xf numFmtId="0" fontId="26" fillId="0" borderId="42" xfId="0" applyFont="1" applyFill="1" applyBorder="1"/>
    <xf numFmtId="0" fontId="26" fillId="0" borderId="0" xfId="0" applyFont="1" applyFill="1" applyBorder="1"/>
    <xf numFmtId="167" fontId="26" fillId="0" borderId="0" xfId="1" applyNumberFormat="1" applyFont="1" applyFill="1" applyBorder="1"/>
    <xf numFmtId="167" fontId="26" fillId="0" borderId="0" xfId="0" applyNumberFormat="1" applyFont="1" applyFill="1" applyBorder="1"/>
    <xf numFmtId="167" fontId="26" fillId="0" borderId="43" xfId="0" applyNumberFormat="1" applyFont="1" applyFill="1" applyBorder="1" applyAlignment="1">
      <alignment horizontal="center"/>
    </xf>
    <xf numFmtId="44" fontId="0" fillId="0" borderId="0" xfId="0" applyNumberFormat="1" applyFill="1" applyAlignment="1">
      <alignment horizontal="center"/>
    </xf>
    <xf numFmtId="0" fontId="0" fillId="0" borderId="0" xfId="0" applyFill="1" applyBorder="1"/>
    <xf numFmtId="7" fontId="15" fillId="0" borderId="9" xfId="1" applyNumberFormat="1" applyFont="1" applyBorder="1" applyProtection="1"/>
    <xf numFmtId="0" fontId="34" fillId="0" borderId="1" xfId="0" applyFont="1" applyBorder="1" applyProtection="1"/>
    <xf numFmtId="0" fontId="34" fillId="0" borderId="2" xfId="0" applyFont="1" applyBorder="1" applyProtection="1"/>
    <xf numFmtId="0" fontId="35" fillId="0" borderId="2" xfId="0" applyFont="1" applyBorder="1" applyProtection="1"/>
    <xf numFmtId="0" fontId="34" fillId="0" borderId="3" xfId="0" applyFont="1" applyBorder="1" applyProtection="1"/>
    <xf numFmtId="0" fontId="34" fillId="0" borderId="0" xfId="0" applyFont="1"/>
    <xf numFmtId="0" fontId="34" fillId="0" borderId="4" xfId="0" applyFont="1" applyBorder="1" applyAlignment="1" applyProtection="1">
      <alignment horizontal="center"/>
    </xf>
    <xf numFmtId="0" fontId="34" fillId="0" borderId="0" xfId="0" applyFont="1" applyBorder="1" applyProtection="1"/>
    <xf numFmtId="0" fontId="36" fillId="0" borderId="0" xfId="0" applyFont="1" applyBorder="1" applyAlignment="1" applyProtection="1">
      <alignment horizontal="right"/>
    </xf>
    <xf numFmtId="0" fontId="36" fillId="0" borderId="4" xfId="0" applyFont="1" applyBorder="1" applyAlignment="1" applyProtection="1">
      <alignment horizontal="center"/>
    </xf>
    <xf numFmtId="0" fontId="38" fillId="0" borderId="5" xfId="0" applyFont="1" applyBorder="1" applyAlignment="1" applyProtection="1"/>
    <xf numFmtId="0" fontId="38" fillId="0" borderId="0" xfId="0" applyFont="1" applyBorder="1" applyAlignment="1" applyProtection="1"/>
    <xf numFmtId="0" fontId="37" fillId="0" borderId="31" xfId="0" applyFont="1" applyBorder="1" applyProtection="1"/>
    <xf numFmtId="0" fontId="39" fillId="0" borderId="31" xfId="0" applyFont="1" applyBorder="1" applyProtection="1"/>
    <xf numFmtId="0" fontId="39" fillId="0" borderId="0" xfId="0" applyFont="1" applyBorder="1" applyProtection="1"/>
    <xf numFmtId="0" fontId="36" fillId="0" borderId="0" xfId="0" applyFont="1" applyBorder="1" applyProtection="1"/>
    <xf numFmtId="0" fontId="39" fillId="0" borderId="5" xfId="0" applyFont="1" applyBorder="1" applyProtection="1"/>
    <xf numFmtId="0" fontId="36" fillId="0" borderId="6" xfId="0" applyFont="1" applyBorder="1" applyProtection="1"/>
    <xf numFmtId="0" fontId="40" fillId="0" borderId="5" xfId="0" applyFont="1" applyBorder="1" applyProtection="1"/>
    <xf numFmtId="0" fontId="36" fillId="0" borderId="5" xfId="0" applyFont="1" applyBorder="1" applyProtection="1"/>
    <xf numFmtId="0" fontId="39" fillId="0" borderId="6" xfId="0" applyFont="1" applyBorder="1" applyProtection="1"/>
    <xf numFmtId="0" fontId="36" fillId="0" borderId="4" xfId="0" applyFont="1" applyBorder="1" applyProtection="1"/>
    <xf numFmtId="0" fontId="38" fillId="0" borderId="5" xfId="0" applyFont="1" applyBorder="1" applyProtection="1"/>
    <xf numFmtId="0" fontId="34" fillId="0" borderId="0" xfId="0" applyFont="1" applyBorder="1"/>
    <xf numFmtId="0" fontId="37" fillId="0" borderId="5" xfId="0" applyFont="1" applyBorder="1" applyProtection="1"/>
    <xf numFmtId="0" fontId="36" fillId="0" borderId="24" xfId="0" applyFont="1" applyBorder="1" applyProtection="1"/>
    <xf numFmtId="0" fontId="41" fillId="0" borderId="0" xfId="0" applyFont="1" applyBorder="1" applyProtection="1"/>
    <xf numFmtId="0" fontId="42" fillId="0" borderId="21" xfId="0" applyFont="1" applyBorder="1" applyProtection="1"/>
    <xf numFmtId="0" fontId="42" fillId="0" borderId="15" xfId="0" applyFont="1" applyBorder="1" applyAlignment="1" applyProtection="1">
      <alignment horizontal="center"/>
    </xf>
    <xf numFmtId="0" fontId="42" fillId="0" borderId="16" xfId="0" applyFont="1" applyBorder="1" applyAlignment="1" applyProtection="1">
      <alignment horizontal="center"/>
    </xf>
    <xf numFmtId="0" fontId="42" fillId="0" borderId="21" xfId="0" applyFont="1" applyBorder="1" applyAlignment="1" applyProtection="1">
      <alignment horizontal="center"/>
    </xf>
    <xf numFmtId="0" fontId="42" fillId="0" borderId="17" xfId="0" applyFont="1" applyBorder="1" applyAlignment="1" applyProtection="1">
      <alignment horizontal="center"/>
    </xf>
    <xf numFmtId="0" fontId="42" fillId="0" borderId="22" xfId="0" applyFont="1" applyBorder="1" applyAlignment="1" applyProtection="1">
      <alignment horizontal="center"/>
    </xf>
    <xf numFmtId="0" fontId="42" fillId="0" borderId="23" xfId="0" applyFont="1" applyBorder="1" applyAlignment="1" applyProtection="1">
      <alignment horizontal="center"/>
    </xf>
    <xf numFmtId="0" fontId="43" fillId="0" borderId="28" xfId="0" applyFont="1" applyBorder="1" applyAlignment="1" applyProtection="1">
      <alignment horizontal="center"/>
    </xf>
    <xf numFmtId="0" fontId="44" fillId="0" borderId="26" xfId="0" applyFont="1" applyBorder="1" applyAlignment="1" applyProtection="1">
      <alignment horizontal="center"/>
    </xf>
    <xf numFmtId="0" fontId="46" fillId="0" borderId="23" xfId="0" applyFont="1" applyBorder="1" applyAlignment="1" applyProtection="1">
      <alignment horizontal="center"/>
    </xf>
    <xf numFmtId="9" fontId="46" fillId="0" borderId="18" xfId="0" applyNumberFormat="1" applyFont="1" applyBorder="1" applyAlignment="1" applyProtection="1">
      <alignment horizontal="center"/>
    </xf>
    <xf numFmtId="0" fontId="46" fillId="0" borderId="24" xfId="0" applyFont="1" applyBorder="1" applyProtection="1"/>
    <xf numFmtId="0" fontId="47" fillId="0" borderId="23" xfId="0" applyFont="1" applyBorder="1" applyAlignment="1" applyProtection="1">
      <alignment horizontal="center"/>
    </xf>
    <xf numFmtId="0" fontId="42" fillId="0" borderId="9" xfId="0" applyFont="1" applyBorder="1" applyProtection="1"/>
    <xf numFmtId="0" fontId="43" fillId="0" borderId="10" xfId="0" applyFont="1" applyBorder="1" applyAlignment="1" applyProtection="1">
      <alignment horizontal="center"/>
    </xf>
    <xf numFmtId="0" fontId="46" fillId="0" borderId="9" xfId="0" applyFont="1" applyBorder="1" applyAlignment="1" applyProtection="1">
      <alignment horizontal="center"/>
    </xf>
    <xf numFmtId="0" fontId="46" fillId="0" borderId="11" xfId="0" applyFont="1" applyBorder="1" applyAlignment="1" applyProtection="1">
      <alignment horizontal="center"/>
    </xf>
    <xf numFmtId="0" fontId="46" fillId="0" borderId="19" xfId="0" applyFont="1" applyBorder="1" applyAlignment="1" applyProtection="1">
      <alignment horizontal="center"/>
    </xf>
    <xf numFmtId="0" fontId="47" fillId="0" borderId="9" xfId="0" applyFont="1" applyBorder="1" applyAlignment="1" applyProtection="1">
      <alignment horizontal="center"/>
    </xf>
    <xf numFmtId="0" fontId="48" fillId="0" borderId="9" xfId="0" applyFont="1" applyBorder="1" applyAlignment="1" applyProtection="1">
      <alignment horizontal="center"/>
    </xf>
    <xf numFmtId="0" fontId="46" fillId="0" borderId="10" xfId="0" applyFont="1" applyBorder="1" applyAlignment="1" applyProtection="1">
      <alignment horizontal="center"/>
    </xf>
    <xf numFmtId="0" fontId="44" fillId="0" borderId="9" xfId="0" applyFont="1" applyBorder="1" applyAlignment="1" applyProtection="1">
      <alignment horizontal="center"/>
    </xf>
    <xf numFmtId="0" fontId="34" fillId="0" borderId="25" xfId="0" applyFont="1" applyBorder="1" applyAlignment="1" applyProtection="1">
      <alignment horizontal="center"/>
    </xf>
    <xf numFmtId="0" fontId="49" fillId="0" borderId="27" xfId="0" applyFont="1" applyBorder="1" applyAlignment="1" applyProtection="1">
      <alignment horizontal="center"/>
    </xf>
    <xf numFmtId="9" fontId="47" fillId="0" borderId="27" xfId="0" applyNumberFormat="1" applyFont="1" applyBorder="1" applyAlignment="1" applyProtection="1">
      <alignment horizontal="center"/>
    </xf>
    <xf numFmtId="0" fontId="46" fillId="0" borderId="30" xfId="0" applyFont="1" applyBorder="1" applyProtection="1"/>
    <xf numFmtId="0" fontId="46" fillId="0" borderId="20" xfId="0" applyFont="1" applyBorder="1" applyProtection="1"/>
    <xf numFmtId="0" fontId="34" fillId="0" borderId="14" xfId="0" applyFont="1" applyBorder="1" applyProtection="1"/>
    <xf numFmtId="0" fontId="47" fillId="0" borderId="9" xfId="0" applyFont="1" applyBorder="1" applyProtection="1"/>
    <xf numFmtId="164" fontId="42" fillId="0" borderId="10" xfId="0" applyNumberFormat="1" applyFont="1" applyBorder="1" applyProtection="1"/>
    <xf numFmtId="164" fontId="42" fillId="0" borderId="29" xfId="0" applyNumberFormat="1" applyFont="1" applyBorder="1" applyProtection="1"/>
    <xf numFmtId="164" fontId="42" fillId="0" borderId="11" xfId="0" applyNumberFormat="1" applyFont="1" applyBorder="1" applyProtection="1"/>
    <xf numFmtId="164" fontId="42" fillId="0" borderId="19" xfId="0" applyNumberFormat="1" applyFont="1" applyBorder="1" applyProtection="1"/>
    <xf numFmtId="164" fontId="42" fillId="0" borderId="9" xfId="0" applyNumberFormat="1" applyFont="1" applyBorder="1" applyProtection="1"/>
    <xf numFmtId="165" fontId="36" fillId="0" borderId="24" xfId="0" applyNumberFormat="1" applyFont="1" applyBorder="1" applyProtection="1"/>
    <xf numFmtId="0" fontId="37" fillId="0" borderId="24" xfId="0" applyFont="1" applyBorder="1" applyProtection="1"/>
    <xf numFmtId="0" fontId="37" fillId="0" borderId="0" xfId="0" applyFont="1" applyBorder="1" applyProtection="1"/>
    <xf numFmtId="0" fontId="47" fillId="0" borderId="26" xfId="0" applyFont="1" applyBorder="1" applyAlignment="1" applyProtection="1">
      <alignment horizontal="center"/>
    </xf>
    <xf numFmtId="0" fontId="47" fillId="0" borderId="58" xfId="0" applyFont="1" applyBorder="1" applyAlignment="1" applyProtection="1">
      <alignment horizontal="center"/>
    </xf>
    <xf numFmtId="0" fontId="51" fillId="0" borderId="26" xfId="0" applyFont="1" applyBorder="1" applyAlignment="1" applyProtection="1">
      <alignment horizontal="center"/>
    </xf>
    <xf numFmtId="0" fontId="46" fillId="0" borderId="30" xfId="0" applyFont="1" applyBorder="1" applyAlignment="1" applyProtection="1">
      <alignment horizontal="center"/>
    </xf>
    <xf numFmtId="0" fontId="47" fillId="0" borderId="59" xfId="0" applyFont="1" applyFill="1" applyBorder="1" applyAlignment="1" applyProtection="1">
      <alignment horizontal="center"/>
    </xf>
    <xf numFmtId="0" fontId="47" fillId="0" borderId="11" xfId="0" applyFont="1" applyFill="1" applyBorder="1" applyAlignment="1" applyProtection="1">
      <alignment horizontal="center"/>
    </xf>
    <xf numFmtId="0" fontId="44" fillId="0" borderId="11" xfId="0" applyFont="1" applyFill="1" applyBorder="1" applyAlignment="1" applyProtection="1">
      <alignment horizontal="center"/>
    </xf>
    <xf numFmtId="9" fontId="47" fillId="0" borderId="20" xfId="0" applyNumberFormat="1" applyFont="1" applyFill="1" applyBorder="1" applyAlignment="1" applyProtection="1">
      <alignment horizontal="center"/>
    </xf>
    <xf numFmtId="0" fontId="22" fillId="0" borderId="40" xfId="0" applyFont="1" applyBorder="1" applyProtection="1"/>
    <xf numFmtId="15" fontId="0" fillId="0" borderId="40" xfId="0" applyNumberFormat="1" applyBorder="1" applyProtection="1"/>
    <xf numFmtId="9" fontId="12" fillId="6" borderId="20" xfId="0" applyNumberFormat="1" applyFont="1" applyFill="1" applyBorder="1" applyAlignment="1" applyProtection="1">
      <alignment horizontal="center" vertical="center"/>
    </xf>
    <xf numFmtId="14" fontId="35" fillId="0" borderId="2" xfId="0" applyNumberFormat="1" applyFont="1" applyBorder="1" applyProtection="1"/>
    <xf numFmtId="169" fontId="16" fillId="0" borderId="5" xfId="0" applyNumberFormat="1" applyFont="1" applyBorder="1" applyProtection="1"/>
    <xf numFmtId="167" fontId="15" fillId="0" borderId="29" xfId="1" applyNumberFormat="1" applyFont="1" applyBorder="1" applyProtection="1"/>
    <xf numFmtId="0" fontId="22" fillId="0" borderId="0" xfId="0" applyFont="1"/>
    <xf numFmtId="0" fontId="22" fillId="0" borderId="0" xfId="0" applyFont="1" applyFill="1"/>
    <xf numFmtId="15" fontId="26" fillId="0" borderId="42" xfId="0" applyNumberFormat="1" applyFont="1" applyBorder="1" applyAlignment="1">
      <alignment horizontal="center"/>
    </xf>
    <xf numFmtId="0" fontId="26" fillId="7" borderId="42" xfId="0" applyFont="1" applyFill="1" applyBorder="1"/>
    <xf numFmtId="0" fontId="26" fillId="7" borderId="0" xfId="0" applyFont="1" applyFill="1" applyBorder="1"/>
    <xf numFmtId="44" fontId="26" fillId="7" borderId="0" xfId="0" applyNumberFormat="1" applyFont="1" applyFill="1" applyBorder="1"/>
    <xf numFmtId="167" fontId="26" fillId="7" borderId="0" xfId="0" applyNumberFormat="1" applyFont="1" applyFill="1" applyBorder="1"/>
    <xf numFmtId="167" fontId="26" fillId="7" borderId="43" xfId="0" applyNumberFormat="1" applyFont="1" applyFill="1" applyBorder="1" applyAlignment="1">
      <alignment horizontal="center"/>
    </xf>
    <xf numFmtId="0" fontId="22" fillId="7" borderId="0" xfId="0" applyFont="1" applyFill="1"/>
    <xf numFmtId="0" fontId="3" fillId="7" borderId="0" xfId="0" applyFont="1" applyFill="1" applyBorder="1" applyAlignment="1" applyProtection="1">
      <alignment horizontal="center"/>
    </xf>
    <xf numFmtId="0" fontId="54" fillId="7" borderId="0" xfId="0" applyFont="1" applyFill="1" applyBorder="1" applyAlignment="1" applyProtection="1">
      <alignment horizontal="center"/>
    </xf>
    <xf numFmtId="0" fontId="54" fillId="7" borderId="6" xfId="0" applyFont="1" applyFill="1" applyBorder="1" applyAlignment="1" applyProtection="1">
      <alignment horizontal="center"/>
    </xf>
    <xf numFmtId="165" fontId="36" fillId="0" borderId="0" xfId="0" applyNumberFormat="1" applyFont="1" applyBorder="1" applyProtection="1"/>
    <xf numFmtId="0" fontId="0" fillId="0" borderId="44" xfId="0" applyBorder="1" applyProtection="1"/>
    <xf numFmtId="0" fontId="0" fillId="0" borderId="45" xfId="0" applyBorder="1" applyProtection="1"/>
    <xf numFmtId="0" fontId="11" fillId="0" borderId="45" xfId="0" applyFont="1" applyBorder="1" applyAlignment="1" applyProtection="1">
      <alignment horizontal="center"/>
    </xf>
    <xf numFmtId="0" fontId="5" fillId="0" borderId="45" xfId="0" applyFont="1" applyBorder="1" applyProtection="1"/>
    <xf numFmtId="0" fontId="5" fillId="0" borderId="46" xfId="0" applyFont="1" applyBorder="1" applyProtection="1"/>
    <xf numFmtId="0" fontId="13" fillId="0" borderId="51" xfId="0" applyFont="1" applyBorder="1" applyAlignment="1" applyProtection="1">
      <alignment horizontal="center"/>
    </xf>
    <xf numFmtId="0" fontId="9" fillId="0" borderId="75" xfId="0" applyFont="1" applyBorder="1" applyProtection="1"/>
    <xf numFmtId="164" fontId="5" fillId="0" borderId="56" xfId="0" applyNumberFormat="1" applyFont="1" applyBorder="1" applyProtection="1"/>
    <xf numFmtId="167" fontId="15" fillId="0" borderId="10" xfId="1" applyNumberFormat="1" applyFont="1" applyBorder="1" applyAlignment="1" applyProtection="1">
      <alignment horizontal="center"/>
    </xf>
    <xf numFmtId="167" fontId="20" fillId="0" borderId="29" xfId="1" applyNumberFormat="1" applyFont="1" applyBorder="1" applyProtection="1"/>
    <xf numFmtId="167" fontId="15" fillId="0" borderId="11" xfId="1" applyNumberFormat="1" applyFont="1" applyBorder="1" applyProtection="1"/>
    <xf numFmtId="167" fontId="15" fillId="0" borderId="19" xfId="1" applyNumberFormat="1" applyFont="1" applyBorder="1" applyProtection="1"/>
    <xf numFmtId="167" fontId="15" fillId="0" borderId="9" xfId="1" applyNumberFormat="1" applyFont="1" applyBorder="1" applyProtection="1"/>
    <xf numFmtId="0" fontId="14" fillId="0" borderId="9" xfId="0" applyFont="1" applyFill="1" applyBorder="1" applyAlignment="1" applyProtection="1">
      <alignment horizontal="center"/>
    </xf>
    <xf numFmtId="166" fontId="15" fillId="0" borderId="10" xfId="0" applyNumberFormat="1" applyFont="1" applyFill="1" applyBorder="1" applyAlignment="1" applyProtection="1">
      <alignment horizontal="center"/>
    </xf>
    <xf numFmtId="167" fontId="15" fillId="0" borderId="11" xfId="1" applyNumberFormat="1" applyFont="1" applyFill="1" applyBorder="1" applyProtection="1"/>
    <xf numFmtId="167" fontId="15" fillId="0" borderId="19" xfId="1" applyNumberFormat="1" applyFont="1" applyFill="1" applyBorder="1" applyProtection="1"/>
    <xf numFmtId="167" fontId="15" fillId="0" borderId="9" xfId="1" applyNumberFormat="1" applyFont="1" applyFill="1" applyBorder="1" applyProtection="1"/>
    <xf numFmtId="167" fontId="15" fillId="0" borderId="29" xfId="1" applyNumberFormat="1" applyFont="1" applyBorder="1" applyAlignment="1" applyProtection="1">
      <alignment horizontal="center"/>
    </xf>
    <xf numFmtId="0" fontId="14" fillId="7" borderId="9" xfId="0" applyFont="1" applyFill="1" applyBorder="1" applyAlignment="1" applyProtection="1">
      <alignment horizontal="center"/>
    </xf>
    <xf numFmtId="166" fontId="15" fillId="7" borderId="10" xfId="0" applyNumberFormat="1" applyFont="1" applyFill="1" applyBorder="1" applyAlignment="1" applyProtection="1">
      <alignment horizontal="center"/>
    </xf>
    <xf numFmtId="167" fontId="15" fillId="7" borderId="29" xfId="1" applyNumberFormat="1" applyFont="1" applyFill="1" applyBorder="1" applyAlignment="1" applyProtection="1">
      <alignment horizontal="center"/>
    </xf>
    <xf numFmtId="167" fontId="20" fillId="7" borderId="29" xfId="1" applyNumberFormat="1" applyFont="1" applyFill="1" applyBorder="1" applyProtection="1"/>
    <xf numFmtId="167" fontId="15" fillId="7" borderId="11" xfId="1" applyNumberFormat="1" applyFont="1" applyFill="1" applyBorder="1" applyProtection="1"/>
    <xf numFmtId="167" fontId="15" fillId="7" borderId="19" xfId="1" applyNumberFormat="1" applyFont="1" applyFill="1" applyBorder="1" applyProtection="1"/>
    <xf numFmtId="167" fontId="15" fillId="0" borderId="29" xfId="1" applyNumberFormat="1" applyFont="1" applyBorder="1" applyAlignment="1" applyProtection="1">
      <alignment horizontal="left"/>
    </xf>
    <xf numFmtId="167" fontId="15" fillId="0" borderId="29" xfId="0" applyNumberFormat="1" applyFont="1" applyBorder="1" applyAlignment="1" applyProtection="1">
      <alignment horizontal="center"/>
    </xf>
    <xf numFmtId="167" fontId="15" fillId="0" borderId="29" xfId="0" applyNumberFormat="1" applyFont="1" applyFill="1" applyBorder="1" applyAlignment="1" applyProtection="1">
      <alignment horizontal="center"/>
    </xf>
    <xf numFmtId="167" fontId="15" fillId="0" borderId="29" xfId="1" applyNumberFormat="1" applyFont="1" applyFill="1" applyBorder="1" applyAlignment="1" applyProtection="1">
      <alignment horizontal="center"/>
    </xf>
    <xf numFmtId="7" fontId="15" fillId="0" borderId="52" xfId="1" applyNumberFormat="1" applyFont="1" applyBorder="1" applyProtection="1"/>
    <xf numFmtId="166" fontId="15" fillId="0" borderId="37" xfId="0" applyNumberFormat="1" applyFont="1" applyBorder="1" applyAlignment="1" applyProtection="1">
      <alignment horizontal="center"/>
    </xf>
    <xf numFmtId="44" fontId="15" fillId="0" borderId="37" xfId="1" applyFont="1" applyBorder="1" applyProtection="1"/>
    <xf numFmtId="7" fontId="20" fillId="0" borderId="37" xfId="1" applyNumberFormat="1" applyFont="1" applyBorder="1" applyProtection="1"/>
    <xf numFmtId="7" fontId="15" fillId="0" borderId="37" xfId="1" applyNumberFormat="1" applyFont="1" applyBorder="1" applyProtection="1"/>
    <xf numFmtId="166" fontId="20" fillId="0" borderId="10" xfId="0" applyNumberFormat="1" applyFont="1" applyBorder="1" applyAlignment="1" applyProtection="1">
      <alignment horizontal="center"/>
    </xf>
    <xf numFmtId="167" fontId="15" fillId="0" borderId="73" xfId="1" applyNumberFormat="1" applyFont="1" applyBorder="1" applyProtection="1"/>
    <xf numFmtId="0" fontId="13" fillId="0" borderId="51" xfId="0" applyFont="1" applyFill="1" applyBorder="1" applyAlignment="1" applyProtection="1">
      <alignment horizontal="center"/>
    </xf>
    <xf numFmtId="166" fontId="20" fillId="0" borderId="10" xfId="0" applyNumberFormat="1" applyFont="1" applyFill="1" applyBorder="1" applyAlignment="1" applyProtection="1">
      <alignment horizontal="center"/>
    </xf>
    <xf numFmtId="167" fontId="15" fillId="0" borderId="10" xfId="1" applyNumberFormat="1" applyFont="1" applyFill="1" applyBorder="1" applyProtection="1"/>
    <xf numFmtId="167" fontId="15" fillId="0" borderId="73" xfId="1" applyNumberFormat="1" applyFont="1" applyFill="1" applyBorder="1" applyProtection="1"/>
    <xf numFmtId="167" fontId="15" fillId="0" borderId="61" xfId="1" applyNumberFormat="1" applyFont="1" applyBorder="1" applyProtection="1"/>
    <xf numFmtId="167" fontId="15" fillId="0" borderId="52" xfId="1" applyNumberFormat="1" applyFont="1" applyBorder="1" applyProtection="1"/>
    <xf numFmtId="167" fontId="15" fillId="0" borderId="52" xfId="1" applyNumberFormat="1" applyFont="1" applyFill="1" applyBorder="1" applyProtection="1"/>
    <xf numFmtId="167" fontId="15" fillId="0" borderId="37" xfId="0" applyNumberFormat="1" applyFont="1" applyFill="1" applyBorder="1" applyAlignment="1" applyProtection="1">
      <alignment horizontal="center"/>
    </xf>
    <xf numFmtId="164" fontId="5" fillId="0" borderId="54" xfId="0" applyNumberFormat="1" applyFont="1" applyBorder="1" applyProtection="1"/>
    <xf numFmtId="0" fontId="15" fillId="0" borderId="43" xfId="0" applyFont="1" applyBorder="1" applyProtection="1"/>
    <xf numFmtId="0" fontId="20" fillId="0" borderId="43" xfId="0" applyFont="1" applyBorder="1" applyProtection="1"/>
    <xf numFmtId="0" fontId="3" fillId="0" borderId="78" xfId="0" applyFont="1" applyBorder="1" applyProtection="1"/>
    <xf numFmtId="0" fontId="2" fillId="0" borderId="78" xfId="0" applyFont="1" applyBorder="1" applyProtection="1"/>
    <xf numFmtId="0" fontId="0" fillId="0" borderId="78" xfId="0" applyBorder="1"/>
    <xf numFmtId="0" fontId="4" fillId="0" borderId="78" xfId="0" applyFont="1" applyBorder="1" applyProtection="1"/>
    <xf numFmtId="0" fontId="16" fillId="0" borderId="47" xfId="0" applyFont="1" applyBorder="1" applyProtection="1"/>
    <xf numFmtId="7" fontId="56" fillId="0" borderId="29" xfId="1" applyNumberFormat="1" applyFont="1" applyBorder="1" applyProtection="1"/>
    <xf numFmtId="0" fontId="3" fillId="7" borderId="43" xfId="0" applyFont="1" applyFill="1" applyBorder="1" applyAlignment="1" applyProtection="1">
      <alignment horizontal="center"/>
    </xf>
    <xf numFmtId="0" fontId="2" fillId="0" borderId="80" xfId="0" applyFont="1" applyBorder="1" applyProtection="1"/>
    <xf numFmtId="0" fontId="2" fillId="0" borderId="81" xfId="0" applyFont="1" applyBorder="1" applyProtection="1"/>
    <xf numFmtId="0" fontId="34" fillId="0" borderId="39" xfId="0" applyFont="1" applyBorder="1" applyProtection="1"/>
    <xf numFmtId="0" fontId="34" fillId="0" borderId="40" xfId="0" applyFont="1" applyBorder="1" applyProtection="1"/>
    <xf numFmtId="0" fontId="35" fillId="0" borderId="41" xfId="0" applyFont="1" applyBorder="1" applyProtection="1"/>
    <xf numFmtId="0" fontId="34" fillId="0" borderId="42" xfId="0" applyFont="1" applyBorder="1" applyAlignment="1" applyProtection="1">
      <alignment horizontal="center"/>
    </xf>
    <xf numFmtId="0" fontId="36" fillId="0" borderId="42" xfId="0" applyFont="1" applyBorder="1" applyAlignment="1" applyProtection="1">
      <alignment horizontal="center"/>
    </xf>
    <xf numFmtId="0" fontId="38" fillId="0" borderId="43" xfId="0" applyFont="1" applyBorder="1" applyAlignment="1" applyProtection="1"/>
    <xf numFmtId="0" fontId="36" fillId="0" borderId="47" xfId="0" applyFont="1" applyBorder="1" applyProtection="1"/>
    <xf numFmtId="0" fontId="36" fillId="0" borderId="42" xfId="0" applyFont="1" applyBorder="1" applyProtection="1"/>
    <xf numFmtId="0" fontId="36" fillId="0" borderId="54" xfId="0" applyFont="1" applyBorder="1" applyProtection="1"/>
    <xf numFmtId="0" fontId="42" fillId="0" borderId="48" xfId="0" applyFont="1" applyBorder="1" applyProtection="1"/>
    <xf numFmtId="0" fontId="42" fillId="0" borderId="50" xfId="0" applyFont="1" applyBorder="1" applyAlignment="1" applyProtection="1">
      <alignment horizontal="center"/>
    </xf>
    <xf numFmtId="0" fontId="46" fillId="0" borderId="47" xfId="0" applyFont="1" applyBorder="1" applyProtection="1"/>
    <xf numFmtId="0" fontId="42" fillId="0" borderId="51" xfId="0" applyFont="1" applyBorder="1" applyProtection="1"/>
    <xf numFmtId="0" fontId="46" fillId="0" borderId="52" xfId="0" applyFont="1" applyBorder="1" applyAlignment="1" applyProtection="1">
      <alignment horizontal="center"/>
    </xf>
    <xf numFmtId="0" fontId="48" fillId="0" borderId="51" xfId="0" applyFont="1" applyBorder="1" applyAlignment="1" applyProtection="1">
      <alignment horizontal="center"/>
    </xf>
    <xf numFmtId="0" fontId="34" fillId="0" borderId="53" xfId="0" applyFont="1" applyBorder="1" applyAlignment="1" applyProtection="1">
      <alignment horizontal="center"/>
    </xf>
    <xf numFmtId="0" fontId="34" fillId="0" borderId="54" xfId="0" applyFont="1" applyBorder="1" applyProtection="1"/>
    <xf numFmtId="0" fontId="47" fillId="0" borderId="51" xfId="0" applyFont="1" applyBorder="1" applyProtection="1"/>
    <xf numFmtId="164" fontId="42" fillId="0" borderId="52" xfId="0" applyNumberFormat="1" applyFont="1" applyBorder="1" applyProtection="1"/>
    <xf numFmtId="0" fontId="13" fillId="0" borderId="75" xfId="0" applyFont="1" applyFill="1" applyBorder="1" applyAlignment="1" applyProtection="1">
      <alignment horizontal="center"/>
    </xf>
    <xf numFmtId="0" fontId="22" fillId="0" borderId="13" xfId="0" applyFont="1" applyBorder="1" applyAlignment="1"/>
    <xf numFmtId="0" fontId="22" fillId="0" borderId="54" xfId="0" applyFont="1" applyBorder="1" applyAlignment="1"/>
    <xf numFmtId="0" fontId="13" fillId="0" borderId="50" xfId="0" applyFont="1" applyFill="1" applyBorder="1" applyAlignment="1" applyProtection="1">
      <alignment horizontal="center"/>
    </xf>
    <xf numFmtId="166" fontId="20" fillId="0" borderId="28" xfId="0" applyNumberFormat="1" applyFont="1" applyFill="1" applyBorder="1" applyAlignment="1" applyProtection="1">
      <alignment horizontal="center"/>
    </xf>
    <xf numFmtId="167" fontId="15" fillId="0" borderId="26" xfId="1" applyNumberFormat="1" applyFont="1" applyBorder="1" applyAlignment="1" applyProtection="1">
      <alignment horizontal="center"/>
    </xf>
    <xf numFmtId="167" fontId="20" fillId="0" borderId="26" xfId="1" applyNumberFormat="1" applyFont="1" applyBorder="1" applyProtection="1"/>
    <xf numFmtId="167" fontId="15" fillId="0" borderId="18" xfId="1" applyNumberFormat="1" applyFont="1" applyBorder="1" applyProtection="1"/>
    <xf numFmtId="167" fontId="15" fillId="0" borderId="47" xfId="1" applyNumberFormat="1" applyFont="1" applyBorder="1" applyProtection="1"/>
    <xf numFmtId="0" fontId="34" fillId="5" borderId="66" xfId="0" applyFont="1" applyFill="1" applyBorder="1" applyAlignment="1"/>
    <xf numFmtId="0" fontId="42" fillId="0" borderId="22" xfId="0" applyFont="1" applyBorder="1" applyAlignment="1" applyProtection="1">
      <alignment horizontal="center"/>
    </xf>
    <xf numFmtId="0" fontId="34" fillId="5" borderId="83" xfId="0" applyFont="1" applyFill="1" applyBorder="1" applyAlignment="1"/>
    <xf numFmtId="0" fontId="55" fillId="0" borderId="0" xfId="0" applyFont="1" applyFill="1" applyBorder="1" applyAlignment="1" applyProtection="1"/>
    <xf numFmtId="0" fontId="55" fillId="0" borderId="6" xfId="0" applyFont="1" applyFill="1" applyBorder="1" applyAlignment="1" applyProtection="1"/>
    <xf numFmtId="0" fontId="3" fillId="0" borderId="67" xfId="0" applyFont="1" applyFill="1" applyBorder="1" applyAlignment="1" applyProtection="1">
      <alignment horizontal="left"/>
    </xf>
    <xf numFmtId="0" fontId="35" fillId="0" borderId="40" xfId="0" applyFont="1" applyBorder="1" applyProtection="1"/>
    <xf numFmtId="14" fontId="35" fillId="0" borderId="40" xfId="0" applyNumberFormat="1" applyFont="1" applyBorder="1" applyProtection="1"/>
    <xf numFmtId="168" fontId="37" fillId="0" borderId="47" xfId="0" applyNumberFormat="1" applyFont="1" applyBorder="1" applyProtection="1"/>
    <xf numFmtId="0" fontId="36" fillId="0" borderId="43" xfId="0" applyFont="1" applyBorder="1" applyProtection="1"/>
    <xf numFmtId="0" fontId="39" fillId="0" borderId="43" xfId="0" applyFont="1" applyBorder="1" applyProtection="1"/>
    <xf numFmtId="0" fontId="47" fillId="4" borderId="86" xfId="0" applyFont="1" applyFill="1" applyBorder="1" applyAlignment="1" applyProtection="1">
      <alignment horizontal="center"/>
    </xf>
    <xf numFmtId="0" fontId="47" fillId="4" borderId="73" xfId="0" applyFont="1" applyFill="1" applyBorder="1" applyAlignment="1" applyProtection="1">
      <alignment horizontal="center"/>
    </xf>
    <xf numFmtId="0" fontId="44" fillId="4" borderId="73" xfId="0" applyFont="1" applyFill="1" applyBorder="1" applyAlignment="1" applyProtection="1">
      <alignment horizontal="center"/>
    </xf>
    <xf numFmtId="9" fontId="47" fillId="4" borderId="87" xfId="0" applyNumberFormat="1" applyFont="1" applyFill="1" applyBorder="1" applyAlignment="1" applyProtection="1">
      <alignment horizontal="center"/>
    </xf>
    <xf numFmtId="0" fontId="14" fillId="0" borderId="51" xfId="0" applyFont="1" applyBorder="1" applyAlignment="1" applyProtection="1">
      <alignment horizontal="center"/>
    </xf>
    <xf numFmtId="0" fontId="10" fillId="0" borderId="51" xfId="0" applyFont="1" applyBorder="1" applyProtection="1"/>
    <xf numFmtId="164" fontId="5" fillId="0" borderId="73" xfId="0" applyNumberFormat="1" applyFont="1" applyBorder="1" applyProtection="1"/>
    <xf numFmtId="0" fontId="14" fillId="0" borderId="51" xfId="0" applyFont="1" applyFill="1" applyBorder="1" applyAlignment="1" applyProtection="1">
      <alignment horizontal="center"/>
    </xf>
    <xf numFmtId="0" fontId="13" fillId="0" borderId="89" xfId="0" applyFont="1" applyBorder="1" applyAlignment="1" applyProtection="1">
      <alignment horizontal="center"/>
    </xf>
    <xf numFmtId="166" fontId="15" fillId="0" borderId="90" xfId="0" applyNumberFormat="1" applyFont="1" applyBorder="1" applyAlignment="1" applyProtection="1">
      <alignment horizontal="center"/>
    </xf>
    <xf numFmtId="44" fontId="15" fillId="0" borderId="90" xfId="1" applyFont="1" applyBorder="1" applyProtection="1"/>
    <xf numFmtId="44" fontId="15" fillId="0" borderId="90" xfId="1" applyFont="1" applyFill="1" applyBorder="1" applyProtection="1"/>
    <xf numFmtId="7" fontId="20" fillId="0" borderId="91" xfId="1" applyNumberFormat="1" applyFont="1" applyBorder="1" applyProtection="1"/>
    <xf numFmtId="7" fontId="15" fillId="0" borderId="92" xfId="1" applyNumberFormat="1" applyFont="1" applyBorder="1" applyProtection="1"/>
    <xf numFmtId="7" fontId="15" fillId="0" borderId="79" xfId="1" applyNumberFormat="1" applyFont="1" applyBorder="1" applyProtection="1"/>
    <xf numFmtId="9" fontId="12" fillId="6" borderId="87" xfId="0" applyNumberFormat="1" applyFont="1" applyFill="1" applyBorder="1" applyAlignment="1" applyProtection="1">
      <alignment horizontal="center" vertical="center"/>
    </xf>
    <xf numFmtId="0" fontId="22" fillId="5" borderId="83" xfId="0" applyFont="1" applyFill="1" applyBorder="1" applyAlignment="1"/>
    <xf numFmtId="0" fontId="22" fillId="5" borderId="66" xfId="0" applyFont="1" applyFill="1" applyBorder="1" applyAlignment="1"/>
    <xf numFmtId="164" fontId="5" fillId="0" borderId="95" xfId="0" applyNumberFormat="1" applyFont="1" applyBorder="1" applyProtection="1"/>
    <xf numFmtId="0" fontId="39" fillId="0" borderId="47" xfId="0" applyFont="1" applyBorder="1" applyProtection="1"/>
    <xf numFmtId="0" fontId="47" fillId="4" borderId="96" xfId="0" applyFont="1" applyFill="1" applyBorder="1" applyAlignment="1" applyProtection="1">
      <alignment horizontal="center"/>
    </xf>
    <xf numFmtId="0" fontId="46" fillId="4" borderId="73" xfId="0" applyFont="1" applyFill="1" applyBorder="1" applyAlignment="1" applyProtection="1">
      <alignment horizontal="center"/>
    </xf>
    <xf numFmtId="0" fontId="50" fillId="5" borderId="82" xfId="0" applyFont="1" applyFill="1" applyBorder="1" applyAlignment="1" applyProtection="1"/>
    <xf numFmtId="167" fontId="15" fillId="0" borderId="43" xfId="1" applyNumberFormat="1" applyFont="1" applyBorder="1" applyProtection="1"/>
    <xf numFmtId="164" fontId="5" fillId="0" borderId="52" xfId="0" applyNumberFormat="1" applyFont="1" applyBorder="1" applyProtection="1"/>
    <xf numFmtId="44" fontId="15" fillId="0" borderId="52" xfId="1" applyFont="1" applyBorder="1" applyProtection="1"/>
    <xf numFmtId="164" fontId="15" fillId="0" borderId="52" xfId="0" applyNumberFormat="1" applyFont="1" applyBorder="1" applyProtection="1"/>
    <xf numFmtId="167" fontId="28" fillId="0" borderId="0" xfId="1" applyNumberFormat="1" applyFont="1" applyBorder="1"/>
    <xf numFmtId="167" fontId="28" fillId="0" borderId="0" xfId="0" applyNumberFormat="1" applyFont="1" applyBorder="1"/>
    <xf numFmtId="167" fontId="28" fillId="0" borderId="0" xfId="1" applyNumberFormat="1" applyFont="1" applyFill="1" applyBorder="1"/>
    <xf numFmtId="10" fontId="26" fillId="0" borderId="0" xfId="0" applyNumberFormat="1" applyFont="1" applyFill="1"/>
    <xf numFmtId="167" fontId="28" fillId="7" borderId="0" xfId="1" applyNumberFormat="1" applyFont="1" applyFill="1" applyBorder="1"/>
    <xf numFmtId="0" fontId="26" fillId="7" borderId="0" xfId="0" applyFont="1" applyFill="1"/>
    <xf numFmtId="0" fontId="45" fillId="0" borderId="45" xfId="0" applyFont="1" applyBorder="1"/>
    <xf numFmtId="0" fontId="26" fillId="0" borderId="0" xfId="0" applyFont="1" applyFill="1"/>
    <xf numFmtId="167" fontId="28" fillId="0" borderId="0" xfId="1" applyNumberFormat="1" applyFont="1" applyBorder="1" applyAlignment="1"/>
    <xf numFmtId="167" fontId="45" fillId="0" borderId="0" xfId="0" applyNumberFormat="1" applyFont="1" applyBorder="1"/>
    <xf numFmtId="0" fontId="3" fillId="0" borderId="72" xfId="0" applyFont="1" applyFill="1" applyBorder="1" applyAlignment="1" applyProtection="1">
      <alignment horizontal="center"/>
    </xf>
    <xf numFmtId="0" fontId="42" fillId="0" borderId="49" xfId="0" applyFont="1" applyBorder="1" applyAlignment="1" applyProtection="1">
      <alignment horizontal="center"/>
    </xf>
    <xf numFmtId="0" fontId="13" fillId="0" borderId="76" xfId="0" applyFont="1" applyBorder="1" applyAlignment="1" applyProtection="1">
      <alignment horizontal="center"/>
    </xf>
    <xf numFmtId="0" fontId="18" fillId="0" borderId="42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43" xfId="0" applyFont="1" applyBorder="1" applyAlignment="1" applyProtection="1">
      <alignment horizontal="center"/>
    </xf>
    <xf numFmtId="0" fontId="50" fillId="5" borderId="82" xfId="0" applyFont="1" applyFill="1" applyBorder="1" applyAlignment="1" applyProtection="1">
      <alignment horizontal="center"/>
    </xf>
    <xf numFmtId="0" fontId="34" fillId="5" borderId="66" xfId="0" applyFont="1" applyFill="1" applyBorder="1" applyAlignment="1"/>
    <xf numFmtId="0" fontId="34" fillId="5" borderId="83" xfId="0" applyFont="1" applyFill="1" applyBorder="1" applyAlignment="1"/>
    <xf numFmtId="0" fontId="42" fillId="0" borderId="33" xfId="0" applyFont="1" applyBorder="1" applyAlignment="1" applyProtection="1">
      <alignment horizontal="center" vertical="center"/>
    </xf>
    <xf numFmtId="0" fontId="42" fillId="0" borderId="49" xfId="0" applyFont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center"/>
    </xf>
    <xf numFmtId="0" fontId="3" fillId="0" borderId="72" xfId="0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0" fontId="16" fillId="0" borderId="47" xfId="0" applyFont="1" applyBorder="1" applyAlignment="1" applyProtection="1">
      <alignment horizontal="center"/>
    </xf>
    <xf numFmtId="0" fontId="52" fillId="6" borderId="68" xfId="0" applyFont="1" applyFill="1" applyBorder="1" applyAlignment="1" applyProtection="1">
      <alignment horizontal="center" vertical="center" wrapText="1"/>
    </xf>
    <xf numFmtId="0" fontId="52" fillId="6" borderId="69" xfId="0" applyFont="1" applyFill="1" applyBorder="1" applyAlignment="1" applyProtection="1">
      <alignment horizontal="center" vertical="center" wrapText="1"/>
    </xf>
    <xf numFmtId="167" fontId="53" fillId="7" borderId="70" xfId="1" applyNumberFormat="1" applyFont="1" applyFill="1" applyBorder="1" applyAlignment="1" applyProtection="1">
      <alignment horizontal="center" wrapText="1"/>
    </xf>
    <xf numFmtId="167" fontId="53" fillId="7" borderId="36" xfId="1" applyNumberFormat="1" applyFont="1" applyFill="1" applyBorder="1" applyAlignment="1" applyProtection="1">
      <alignment horizontal="center"/>
    </xf>
    <xf numFmtId="167" fontId="53" fillId="7" borderId="4" xfId="1" applyNumberFormat="1" applyFont="1" applyFill="1" applyBorder="1" applyAlignment="1" applyProtection="1">
      <alignment horizontal="center"/>
    </xf>
    <xf numFmtId="167" fontId="53" fillId="7" borderId="6" xfId="1" applyNumberFormat="1" applyFont="1" applyFill="1" applyBorder="1" applyAlignment="1" applyProtection="1">
      <alignment horizontal="center"/>
    </xf>
    <xf numFmtId="167" fontId="53" fillId="7" borderId="71" xfId="1" applyNumberFormat="1" applyFont="1" applyFill="1" applyBorder="1" applyAlignment="1" applyProtection="1">
      <alignment horizontal="center"/>
    </xf>
    <xf numFmtId="167" fontId="53" fillId="7" borderId="24" xfId="1" applyNumberFormat="1" applyFont="1" applyFill="1" applyBorder="1" applyAlignment="1" applyProtection="1">
      <alignment horizontal="center"/>
    </xf>
    <xf numFmtId="0" fontId="42" fillId="0" borderId="33" xfId="0" applyFont="1" applyBorder="1" applyAlignment="1" applyProtection="1">
      <alignment horizontal="center"/>
    </xf>
    <xf numFmtId="0" fontId="42" fillId="0" borderId="22" xfId="0" applyFont="1" applyBorder="1" applyAlignment="1" applyProtection="1">
      <alignment horizontal="center"/>
    </xf>
    <xf numFmtId="0" fontId="44" fillId="0" borderId="63" xfId="0" applyFont="1" applyBorder="1" applyAlignment="1" applyProtection="1">
      <alignment horizontal="center"/>
    </xf>
    <xf numFmtId="0" fontId="45" fillId="0" borderId="64" xfId="0" applyFont="1" applyBorder="1" applyAlignment="1">
      <alignment horizontal="center"/>
    </xf>
    <xf numFmtId="0" fontId="50" fillId="5" borderId="65" xfId="0" applyFont="1" applyFill="1" applyBorder="1" applyAlignment="1" applyProtection="1">
      <alignment horizontal="center"/>
    </xf>
    <xf numFmtId="0" fontId="34" fillId="5" borderId="64" xfId="0" applyFont="1" applyFill="1" applyBorder="1" applyAlignment="1"/>
    <xf numFmtId="0" fontId="16" fillId="7" borderId="67" xfId="0" applyFont="1" applyFill="1" applyBorder="1" applyAlignment="1" applyProtection="1">
      <alignment horizontal="center"/>
    </xf>
    <xf numFmtId="0" fontId="16" fillId="7" borderId="36" xfId="0" applyFont="1" applyFill="1" applyBorder="1" applyAlignment="1" applyProtection="1">
      <alignment horizontal="center"/>
    </xf>
    <xf numFmtId="0" fontId="10" fillId="0" borderId="76" xfId="0" applyFont="1" applyBorder="1" applyAlignment="1" applyProtection="1">
      <alignment horizontal="center"/>
    </xf>
    <xf numFmtId="0" fontId="10" fillId="0" borderId="37" xfId="0" applyFont="1" applyBorder="1" applyAlignment="1" applyProtection="1">
      <alignment horizontal="center"/>
    </xf>
    <xf numFmtId="0" fontId="10" fillId="0" borderId="52" xfId="0" applyFont="1" applyBorder="1" applyAlignment="1" applyProtection="1">
      <alignment horizontal="center"/>
    </xf>
    <xf numFmtId="0" fontId="32" fillId="4" borderId="76" xfId="0" applyFont="1" applyFill="1" applyBorder="1" applyAlignment="1" applyProtection="1">
      <alignment horizontal="left" vertical="center"/>
    </xf>
    <xf numFmtId="0" fontId="32" fillId="4" borderId="37" xfId="0" applyFont="1" applyFill="1" applyBorder="1" applyAlignment="1" applyProtection="1">
      <alignment horizontal="left" vertical="center"/>
    </xf>
    <xf numFmtId="0" fontId="32" fillId="4" borderId="52" xfId="0" applyFont="1" applyFill="1" applyBorder="1" applyAlignment="1" applyProtection="1">
      <alignment horizontal="left" vertical="center"/>
    </xf>
    <xf numFmtId="0" fontId="32" fillId="0" borderId="76" xfId="0" applyFont="1" applyBorder="1" applyAlignment="1" applyProtection="1">
      <alignment horizontal="left" vertical="center"/>
    </xf>
    <xf numFmtId="0" fontId="32" fillId="0" borderId="37" xfId="0" applyFont="1" applyBorder="1" applyAlignment="1" applyProtection="1">
      <alignment horizontal="left" vertical="center"/>
    </xf>
    <xf numFmtId="0" fontId="32" fillId="0" borderId="52" xfId="0" applyFont="1" applyBorder="1" applyAlignment="1" applyProtection="1">
      <alignment horizontal="left" vertical="center"/>
    </xf>
    <xf numFmtId="0" fontId="21" fillId="3" borderId="75" xfId="0" applyFont="1" applyFill="1" applyBorder="1" applyAlignment="1" applyProtection="1">
      <alignment horizontal="center"/>
    </xf>
    <xf numFmtId="0" fontId="21" fillId="3" borderId="13" xfId="0" applyFont="1" applyFill="1" applyBorder="1" applyAlignment="1" applyProtection="1">
      <alignment horizontal="center"/>
    </xf>
    <xf numFmtId="0" fontId="21" fillId="3" borderId="54" xfId="0" applyFont="1" applyFill="1" applyBorder="1" applyAlignment="1" applyProtection="1">
      <alignment horizontal="center"/>
    </xf>
    <xf numFmtId="0" fontId="13" fillId="0" borderId="77" xfId="0" applyFont="1" applyFill="1" applyBorder="1" applyAlignment="1" applyProtection="1">
      <alignment horizontal="center"/>
    </xf>
    <xf numFmtId="0" fontId="22" fillId="0" borderId="62" xfId="0" applyFont="1" applyBorder="1" applyAlignment="1"/>
    <xf numFmtId="0" fontId="22" fillId="0" borderId="74" xfId="0" applyFont="1" applyBorder="1" applyAlignment="1"/>
    <xf numFmtId="0" fontId="42" fillId="0" borderId="49" xfId="0" applyFont="1" applyBorder="1" applyAlignment="1" applyProtection="1">
      <alignment horizontal="center"/>
    </xf>
    <xf numFmtId="0" fontId="52" fillId="6" borderId="93" xfId="0" applyFont="1" applyFill="1" applyBorder="1" applyAlignment="1" applyProtection="1">
      <alignment horizontal="center" vertical="center" wrapText="1"/>
    </xf>
    <xf numFmtId="0" fontId="52" fillId="6" borderId="94" xfId="0" applyFont="1" applyFill="1" applyBorder="1" applyAlignment="1" applyProtection="1">
      <alignment horizontal="center" vertical="center" wrapText="1"/>
    </xf>
    <xf numFmtId="0" fontId="13" fillId="0" borderId="84" xfId="0" applyFont="1" applyFill="1" applyBorder="1" applyAlignment="1" applyProtection="1">
      <alignment horizontal="center"/>
    </xf>
    <xf numFmtId="0" fontId="22" fillId="0" borderId="31" xfId="0" applyFont="1" applyBorder="1" applyAlignment="1"/>
    <xf numFmtId="0" fontId="22" fillId="0" borderId="85" xfId="0" applyFont="1" applyBorder="1" applyAlignment="1"/>
    <xf numFmtId="0" fontId="18" fillId="0" borderId="39" xfId="0" applyFont="1" applyBorder="1" applyAlignment="1" applyProtection="1">
      <alignment horizontal="center"/>
    </xf>
    <xf numFmtId="0" fontId="18" fillId="0" borderId="40" xfId="0" applyFont="1" applyBorder="1" applyAlignment="1" applyProtection="1">
      <alignment horizontal="center"/>
    </xf>
    <xf numFmtId="0" fontId="18" fillId="0" borderId="41" xfId="0" applyFont="1" applyBorder="1" applyAlignment="1" applyProtection="1">
      <alignment horizontal="center"/>
    </xf>
    <xf numFmtId="0" fontId="13" fillId="0" borderId="76" xfId="0" applyFont="1" applyBorder="1" applyAlignment="1" applyProtection="1">
      <alignment horizontal="center"/>
    </xf>
    <xf numFmtId="0" fontId="13" fillId="0" borderId="37" xfId="0" applyFont="1" applyBorder="1" applyAlignment="1" applyProtection="1">
      <alignment horizontal="center"/>
    </xf>
    <xf numFmtId="0" fontId="13" fillId="0" borderId="52" xfId="0" applyFont="1" applyBorder="1" applyAlignment="1" applyProtection="1">
      <alignment horizontal="center"/>
    </xf>
    <xf numFmtId="0" fontId="54" fillId="0" borderId="67" xfId="0" applyFont="1" applyFill="1" applyBorder="1" applyAlignment="1" applyProtection="1">
      <alignment horizontal="center"/>
    </xf>
    <xf numFmtId="0" fontId="54" fillId="0" borderId="72" xfId="0" applyFont="1" applyFill="1" applyBorder="1" applyAlignment="1" applyProtection="1">
      <alignment horizontal="center"/>
    </xf>
    <xf numFmtId="0" fontId="22" fillId="0" borderId="39" xfId="3" applyBorder="1"/>
    <xf numFmtId="0" fontId="22" fillId="0" borderId="40" xfId="3" applyBorder="1"/>
    <xf numFmtId="0" fontId="22" fillId="0" borderId="41" xfId="3" applyBorder="1"/>
    <xf numFmtId="0" fontId="22" fillId="0" borderId="0" xfId="3"/>
    <xf numFmtId="0" fontId="18" fillId="0" borderId="42" xfId="3" applyFont="1" applyBorder="1" applyAlignment="1">
      <alignment horizontal="center"/>
    </xf>
    <xf numFmtId="0" fontId="18" fillId="0" borderId="0" xfId="3" applyFont="1" applyAlignment="1">
      <alignment horizontal="center"/>
    </xf>
    <xf numFmtId="0" fontId="18" fillId="0" borderId="43" xfId="3" applyFont="1" applyBorder="1" applyAlignment="1">
      <alignment horizontal="center"/>
    </xf>
    <xf numFmtId="0" fontId="22" fillId="0" borderId="42" xfId="3" applyBorder="1" applyAlignment="1">
      <alignment horizontal="center"/>
    </xf>
    <xf numFmtId="0" fontId="2" fillId="0" borderId="0" xfId="3" applyFont="1" applyAlignment="1">
      <alignment horizontal="right"/>
    </xf>
    <xf numFmtId="169" fontId="16" fillId="0" borderId="47" xfId="3" applyNumberFormat="1" applyFont="1" applyBorder="1"/>
    <xf numFmtId="0" fontId="2" fillId="0" borderId="42" xfId="3" applyFont="1" applyBorder="1" applyAlignment="1">
      <alignment horizontal="center"/>
    </xf>
    <xf numFmtId="0" fontId="16" fillId="0" borderId="5" xfId="3" applyFont="1" applyBorder="1"/>
    <xf numFmtId="0" fontId="17" fillId="0" borderId="5" xfId="3" applyFont="1" applyBorder="1"/>
    <xf numFmtId="0" fontId="17" fillId="0" borderId="0" xfId="3" applyFont="1"/>
    <xf numFmtId="0" fontId="17" fillId="0" borderId="43" xfId="3" applyFont="1" applyBorder="1"/>
    <xf numFmtId="0" fontId="16" fillId="0" borderId="37" xfId="3" applyFont="1" applyBorder="1"/>
    <xf numFmtId="0" fontId="3" fillId="0" borderId="37" xfId="3" applyFont="1" applyBorder="1"/>
    <xf numFmtId="0" fontId="2" fillId="0" borderId="0" xfId="3" applyFont="1"/>
    <xf numFmtId="0" fontId="16" fillId="0" borderId="47" xfId="3" applyFont="1" applyBorder="1"/>
    <xf numFmtId="0" fontId="2" fillId="0" borderId="43" xfId="3" applyFont="1" applyBorder="1"/>
    <xf numFmtId="0" fontId="21" fillId="0" borderId="0" xfId="3" applyFont="1"/>
    <xf numFmtId="0" fontId="3" fillId="0" borderId="43" xfId="3" applyFont="1" applyBorder="1"/>
    <xf numFmtId="0" fontId="2" fillId="0" borderId="5" xfId="3" applyFont="1" applyBorder="1"/>
    <xf numFmtId="0" fontId="22" fillId="0" borderId="43" xfId="3" applyBorder="1"/>
    <xf numFmtId="0" fontId="2" fillId="0" borderId="42" xfId="3" applyFont="1" applyBorder="1"/>
    <xf numFmtId="0" fontId="3" fillId="0" borderId="0" xfId="3" applyFont="1"/>
    <xf numFmtId="0" fontId="4" fillId="0" borderId="43" xfId="3" applyFont="1" applyBorder="1"/>
    <xf numFmtId="0" fontId="5" fillId="0" borderId="48" xfId="3" applyFont="1" applyBorder="1"/>
    <xf numFmtId="0" fontId="5" fillId="0" borderId="15" xfId="3" applyFont="1" applyBorder="1" applyAlignment="1">
      <alignment horizontal="center"/>
    </xf>
    <xf numFmtId="0" fontId="5" fillId="0" borderId="16" xfId="3" applyFont="1" applyBorder="1" applyAlignment="1">
      <alignment horizontal="center"/>
    </xf>
    <xf numFmtId="0" fontId="5" fillId="0" borderId="21" xfId="3" applyFont="1" applyBorder="1" applyAlignment="1">
      <alignment horizontal="center"/>
    </xf>
    <xf numFmtId="0" fontId="5" fillId="0" borderId="17" xfId="3" applyFont="1" applyBorder="1" applyAlignment="1">
      <alignment horizontal="center"/>
    </xf>
    <xf numFmtId="0" fontId="5" fillId="0" borderId="49" xfId="3" applyFont="1" applyBorder="1" applyAlignment="1">
      <alignment horizontal="center"/>
    </xf>
    <xf numFmtId="0" fontId="5" fillId="0" borderId="50" xfId="3" applyFont="1" applyBorder="1" applyAlignment="1">
      <alignment horizontal="center"/>
    </xf>
    <xf numFmtId="0" fontId="13" fillId="0" borderId="28" xfId="3" applyFont="1" applyBorder="1" applyAlignment="1">
      <alignment horizontal="center"/>
    </xf>
    <xf numFmtId="0" fontId="10" fillId="0" borderId="26" xfId="3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9" fontId="7" fillId="0" borderId="18" xfId="3" applyNumberFormat="1" applyFont="1" applyBorder="1" applyAlignment="1">
      <alignment horizontal="center"/>
    </xf>
    <xf numFmtId="0" fontId="7" fillId="0" borderId="47" xfId="3" applyFont="1" applyBorder="1"/>
    <xf numFmtId="0" fontId="5" fillId="0" borderId="51" xfId="3" applyFont="1" applyBorder="1"/>
    <xf numFmtId="0" fontId="13" fillId="0" borderId="10" xfId="3" applyFont="1" applyBorder="1" applyAlignment="1">
      <alignment horizontal="center"/>
    </xf>
    <xf numFmtId="0" fontId="52" fillId="6" borderId="68" xfId="3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52" xfId="3" applyFont="1" applyBorder="1" applyAlignment="1">
      <alignment horizontal="center"/>
    </xf>
    <xf numFmtId="0" fontId="8" fillId="0" borderId="51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12" fillId="0" borderId="26" xfId="3" applyFont="1" applyBorder="1" applyAlignment="1">
      <alignment horizontal="center"/>
    </xf>
    <xf numFmtId="0" fontId="52" fillId="6" borderId="69" xfId="3" applyFont="1" applyFill="1" applyBorder="1" applyAlignment="1">
      <alignment horizontal="center" vertical="center" wrapText="1"/>
    </xf>
    <xf numFmtId="0" fontId="22" fillId="0" borderId="53" xfId="3" applyBorder="1" applyAlignment="1">
      <alignment horizontal="center"/>
    </xf>
    <xf numFmtId="0" fontId="6" fillId="0" borderId="27" xfId="3" applyFont="1" applyBorder="1" applyAlignment="1">
      <alignment horizontal="center"/>
    </xf>
    <xf numFmtId="9" fontId="10" fillId="0" borderId="27" xfId="3" applyNumberFormat="1" applyFont="1" applyBorder="1" applyAlignment="1">
      <alignment horizontal="center"/>
    </xf>
    <xf numFmtId="9" fontId="12" fillId="6" borderId="20" xfId="3" applyNumberFormat="1" applyFont="1" applyFill="1" applyBorder="1" applyAlignment="1">
      <alignment horizontal="center" vertical="center"/>
    </xf>
    <xf numFmtId="0" fontId="7" fillId="0" borderId="30" xfId="3" applyFont="1" applyBorder="1" applyAlignment="1">
      <alignment horizontal="center"/>
    </xf>
    <xf numFmtId="0" fontId="7" fillId="0" borderId="20" xfId="3" applyFont="1" applyBorder="1"/>
    <xf numFmtId="0" fontId="22" fillId="0" borderId="54" xfId="3" applyBorder="1"/>
    <xf numFmtId="0" fontId="9" fillId="2" borderId="55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  <xf numFmtId="0" fontId="5" fillId="2" borderId="7" xfId="3" applyFont="1" applyFill="1" applyBorder="1"/>
    <xf numFmtId="0" fontId="5" fillId="2" borderId="8" xfId="3" applyFont="1" applyFill="1" applyBorder="1"/>
    <xf numFmtId="0" fontId="5" fillId="2" borderId="97" xfId="3" applyFont="1" applyFill="1" applyBorder="1"/>
    <xf numFmtId="0" fontId="5" fillId="2" borderId="56" xfId="3" applyFont="1" applyFill="1" applyBorder="1"/>
    <xf numFmtId="0" fontId="58" fillId="3" borderId="51" xfId="3" applyFont="1" applyFill="1" applyBorder="1"/>
    <xf numFmtId="164" fontId="59" fillId="3" borderId="98" xfId="3" applyNumberFormat="1" applyFont="1" applyFill="1" applyBorder="1" applyAlignment="1">
      <alignment horizontal="center"/>
    </xf>
    <xf numFmtId="164" fontId="59" fillId="3" borderId="37" xfId="3" applyNumberFormat="1" applyFont="1" applyFill="1" applyBorder="1" applyAlignment="1">
      <alignment horizontal="center"/>
    </xf>
    <xf numFmtId="164" fontId="59" fillId="3" borderId="52" xfId="3" applyNumberFormat="1" applyFont="1" applyFill="1" applyBorder="1" applyAlignment="1">
      <alignment horizontal="center"/>
    </xf>
    <xf numFmtId="0" fontId="13" fillId="0" borderId="51" xfId="3" applyFont="1" applyBorder="1" applyAlignment="1">
      <alignment horizontal="center"/>
    </xf>
    <xf numFmtId="166" fontId="15" fillId="0" borderId="10" xfId="3" applyNumberFormat="1" applyFont="1" applyBorder="1" applyAlignment="1">
      <alignment horizontal="center"/>
    </xf>
    <xf numFmtId="164" fontId="15" fillId="0" borderId="11" xfId="3" applyNumberFormat="1" applyFont="1" applyBorder="1"/>
    <xf numFmtId="164" fontId="15" fillId="0" borderId="9" xfId="3" applyNumberFormat="1" applyFont="1" applyBorder="1"/>
    <xf numFmtId="164" fontId="15" fillId="0" borderId="52" xfId="3" applyNumberFormat="1" applyFont="1" applyBorder="1"/>
    <xf numFmtId="1" fontId="15" fillId="0" borderId="10" xfId="3" applyNumberFormat="1" applyFont="1" applyBorder="1" applyAlignment="1">
      <alignment horizontal="center"/>
    </xf>
    <xf numFmtId="166" fontId="15" fillId="0" borderId="35" xfId="3" applyNumberFormat="1" applyFont="1" applyBorder="1" applyAlignment="1">
      <alignment horizontal="center"/>
    </xf>
    <xf numFmtId="7" fontId="15" fillId="0" borderId="99" xfId="1" applyNumberFormat="1" applyFont="1" applyBorder="1" applyProtection="1"/>
    <xf numFmtId="7" fontId="15" fillId="0" borderId="72" xfId="1" applyNumberFormat="1" applyFont="1" applyBorder="1" applyProtection="1"/>
    <xf numFmtId="0" fontId="14" fillId="0" borderId="88" xfId="3" applyFont="1" applyBorder="1" applyAlignment="1">
      <alignment horizontal="center"/>
    </xf>
    <xf numFmtId="164" fontId="15" fillId="0" borderId="99" xfId="3" applyNumberFormat="1" applyFont="1" applyBorder="1"/>
    <xf numFmtId="164" fontId="15" fillId="0" borderId="34" xfId="3" applyNumberFormat="1" applyFont="1" applyBorder="1"/>
    <xf numFmtId="164" fontId="15" fillId="0" borderId="72" xfId="3" applyNumberFormat="1" applyFont="1" applyBorder="1"/>
    <xf numFmtId="7" fontId="15" fillId="0" borderId="68" xfId="1" applyNumberFormat="1" applyFont="1" applyBorder="1" applyProtection="1"/>
    <xf numFmtId="0" fontId="13" fillId="0" borderId="88" xfId="3" applyFont="1" applyBorder="1" applyAlignment="1">
      <alignment horizontal="center"/>
    </xf>
    <xf numFmtId="7" fontId="15" fillId="0" borderId="60" xfId="1" applyNumberFormat="1" applyFont="1" applyBorder="1" applyProtection="1"/>
    <xf numFmtId="44" fontId="15" fillId="0" borderId="35" xfId="1" applyFont="1" applyBorder="1" applyAlignment="1" applyProtection="1">
      <alignment horizontal="center"/>
    </xf>
    <xf numFmtId="7" fontId="20" fillId="0" borderId="34" xfId="1" applyNumberFormat="1" applyFont="1" applyBorder="1" applyProtection="1"/>
    <xf numFmtId="0" fontId="13" fillId="0" borderId="89" xfId="3" applyFont="1" applyBorder="1" applyAlignment="1">
      <alignment horizontal="center"/>
    </xf>
    <xf numFmtId="166" fontId="15" fillId="0" borderId="90" xfId="3" applyNumberFormat="1" applyFont="1" applyBorder="1" applyAlignment="1">
      <alignment horizontal="center"/>
    </xf>
    <xf numFmtId="7" fontId="15" fillId="0" borderId="100" xfId="1" applyNumberFormat="1" applyFont="1" applyBorder="1" applyProtection="1"/>
    <xf numFmtId="44" fontId="15" fillId="0" borderId="90" xfId="1" applyFont="1" applyBorder="1" applyAlignment="1" applyProtection="1">
      <alignment horizontal="center"/>
    </xf>
    <xf numFmtId="0" fontId="9" fillId="0" borderId="75" xfId="3" applyFont="1" applyBorder="1"/>
    <xf numFmtId="0" fontId="5" fillId="0" borderId="13" xfId="3" applyFont="1" applyBorder="1"/>
    <xf numFmtId="0" fontId="22" fillId="0" borderId="13" xfId="3" applyBorder="1"/>
    <xf numFmtId="164" fontId="5" fillId="0" borderId="13" xfId="3" applyNumberFormat="1" applyFont="1" applyBorder="1"/>
    <xf numFmtId="0" fontId="5" fillId="0" borderId="43" xfId="3" applyFont="1" applyBorder="1"/>
    <xf numFmtId="0" fontId="5" fillId="0" borderId="42" xfId="3" applyFont="1" applyBorder="1"/>
    <xf numFmtId="0" fontId="5" fillId="0" borderId="0" xfId="3" applyFont="1"/>
    <xf numFmtId="164" fontId="5" fillId="0" borderId="56" xfId="3" applyNumberFormat="1" applyFont="1" applyBorder="1"/>
    <xf numFmtId="0" fontId="15" fillId="0" borderId="42" xfId="3" applyFont="1" applyBorder="1"/>
    <xf numFmtId="0" fontId="19" fillId="0" borderId="0" xfId="3" applyFont="1"/>
    <xf numFmtId="0" fontId="15" fillId="0" borderId="0" xfId="3" applyFont="1"/>
    <xf numFmtId="0" fontId="11" fillId="0" borderId="0" xfId="3" applyFont="1"/>
    <xf numFmtId="0" fontId="20" fillId="0" borderId="0" xfId="3" applyFont="1"/>
    <xf numFmtId="0" fontId="8" fillId="0" borderId="42" xfId="3" applyFont="1" applyBorder="1"/>
    <xf numFmtId="0" fontId="8" fillId="0" borderId="43" xfId="3" applyFont="1" applyBorder="1"/>
    <xf numFmtId="0" fontId="5" fillId="0" borderId="38" xfId="3" applyFont="1" applyBorder="1"/>
    <xf numFmtId="0" fontId="5" fillId="0" borderId="57" xfId="3" applyFont="1" applyBorder="1"/>
    <xf numFmtId="0" fontId="22" fillId="0" borderId="42" xfId="3" applyBorder="1"/>
    <xf numFmtId="0" fontId="11" fillId="0" borderId="0" xfId="3" applyFont="1" applyAlignment="1">
      <alignment horizontal="center"/>
    </xf>
    <xf numFmtId="0" fontId="22" fillId="0" borderId="44" xfId="3" applyBorder="1"/>
    <xf numFmtId="0" fontId="22" fillId="0" borderId="45" xfId="3" applyBorder="1"/>
    <xf numFmtId="0" fontId="22" fillId="0" borderId="46" xfId="3" applyBorder="1"/>
    <xf numFmtId="0" fontId="22" fillId="0" borderId="1" xfId="3" applyBorder="1"/>
    <xf numFmtId="0" fontId="22" fillId="0" borderId="2" xfId="3" applyBorder="1"/>
    <xf numFmtId="0" fontId="22" fillId="0" borderId="3" xfId="3" applyBorder="1"/>
    <xf numFmtId="0" fontId="18" fillId="0" borderId="4" xfId="3" applyFont="1" applyBorder="1"/>
    <xf numFmtId="0" fontId="18" fillId="0" borderId="0" xfId="3" applyFont="1"/>
    <xf numFmtId="0" fontId="18" fillId="0" borderId="101" xfId="3" applyFont="1" applyBorder="1" applyAlignment="1">
      <alignment horizontal="center"/>
    </xf>
    <xf numFmtId="0" fontId="22" fillId="0" borderId="101" xfId="3" applyBorder="1"/>
    <xf numFmtId="0" fontId="18" fillId="0" borderId="6" xfId="3" applyFont="1" applyBorder="1"/>
    <xf numFmtId="0" fontId="22" fillId="0" borderId="4" xfId="3" applyBorder="1" applyAlignment="1">
      <alignment horizontal="center"/>
    </xf>
    <xf numFmtId="169" fontId="16" fillId="0" borderId="5" xfId="3" applyNumberFormat="1" applyFont="1" applyBorder="1"/>
    <xf numFmtId="165" fontId="2" fillId="0" borderId="24" xfId="3" applyNumberFormat="1" applyFont="1" applyBorder="1"/>
    <xf numFmtId="0" fontId="2" fillId="0" borderId="4" xfId="3" applyFont="1" applyBorder="1" applyAlignment="1">
      <alignment horizontal="center"/>
    </xf>
    <xf numFmtId="0" fontId="17" fillId="0" borderId="6" xfId="3" applyFont="1" applyBorder="1"/>
    <xf numFmtId="0" fontId="3" fillId="0" borderId="24" xfId="3" applyFont="1" applyBorder="1"/>
    <xf numFmtId="0" fontId="2" fillId="0" borderId="6" xfId="3" applyFont="1" applyBorder="1"/>
    <xf numFmtId="0" fontId="22" fillId="0" borderId="24" xfId="3" applyBorder="1"/>
    <xf numFmtId="0" fontId="2" fillId="0" borderId="102" xfId="3" applyFont="1" applyBorder="1"/>
    <xf numFmtId="0" fontId="3" fillId="0" borderId="78" xfId="3" applyFont="1" applyBorder="1"/>
    <xf numFmtId="0" fontId="2" fillId="0" borderId="78" xfId="3" applyFont="1" applyBorder="1"/>
    <xf numFmtId="0" fontId="22" fillId="0" borderId="78" xfId="3" applyBorder="1"/>
    <xf numFmtId="0" fontId="4" fillId="0" borderId="78" xfId="3" applyFont="1" applyBorder="1"/>
    <xf numFmtId="0" fontId="2" fillId="0" borderId="103" xfId="3" applyFont="1" applyBorder="1"/>
    <xf numFmtId="0" fontId="21" fillId="3" borderId="12" xfId="3" applyFont="1" applyFill="1" applyBorder="1" applyAlignment="1">
      <alignment horizontal="center"/>
    </xf>
    <xf numFmtId="0" fontId="21" fillId="3" borderId="13" xfId="3" applyFont="1" applyFill="1" applyBorder="1" applyAlignment="1">
      <alignment horizontal="center"/>
    </xf>
    <xf numFmtId="0" fontId="21" fillId="3" borderId="14" xfId="3" applyFont="1" applyFill="1" applyBorder="1" applyAlignment="1">
      <alignment horizontal="center"/>
    </xf>
    <xf numFmtId="0" fontId="5" fillId="0" borderId="21" xfId="3" applyFont="1" applyBorder="1"/>
    <xf numFmtId="0" fontId="5" fillId="0" borderId="22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13" fillId="0" borderId="26" xfId="3" applyFont="1" applyBorder="1" applyAlignment="1">
      <alignment horizontal="center"/>
    </xf>
    <xf numFmtId="0" fontId="7" fillId="0" borderId="24" xfId="3" applyFont="1" applyBorder="1"/>
    <xf numFmtId="0" fontId="5" fillId="0" borderId="9" xfId="3" applyFont="1" applyBorder="1"/>
    <xf numFmtId="0" fontId="7" fillId="0" borderId="19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0" fontId="22" fillId="0" borderId="25" xfId="3" applyBorder="1" applyAlignment="1">
      <alignment horizontal="center"/>
    </xf>
    <xf numFmtId="9" fontId="10" fillId="0" borderId="104" xfId="3" applyNumberFormat="1" applyFont="1" applyBorder="1" applyAlignment="1">
      <alignment horizontal="center"/>
    </xf>
    <xf numFmtId="0" fontId="22" fillId="0" borderId="14" xfId="3" applyBorder="1"/>
    <xf numFmtId="0" fontId="9" fillId="2" borderId="97" xfId="3" applyFont="1" applyFill="1" applyBorder="1" applyAlignment="1">
      <alignment horizontal="center"/>
    </xf>
    <xf numFmtId="0" fontId="5" fillId="2" borderId="3" xfId="3" applyFont="1" applyFill="1" applyBorder="1"/>
    <xf numFmtId="0" fontId="32" fillId="0" borderId="105" xfId="3" applyFont="1" applyBorder="1" applyAlignment="1">
      <alignment horizontal="left" vertical="center"/>
    </xf>
    <xf numFmtId="0" fontId="32" fillId="0" borderId="37" xfId="3" applyFont="1" applyBorder="1" applyAlignment="1">
      <alignment horizontal="left" vertical="center"/>
    </xf>
    <xf numFmtId="0" fontId="32" fillId="0" borderId="19" xfId="3" applyFont="1" applyBorder="1" applyAlignment="1">
      <alignment horizontal="left" vertical="center"/>
    </xf>
    <xf numFmtId="164" fontId="5" fillId="0" borderId="0" xfId="3" applyNumberFormat="1" applyFont="1"/>
    <xf numFmtId="0" fontId="13" fillId="0" borderId="9" xfId="3" applyFont="1" applyBorder="1" applyAlignment="1">
      <alignment horizontal="center"/>
    </xf>
    <xf numFmtId="7" fontId="15" fillId="0" borderId="19" xfId="1" applyNumberFormat="1" applyFont="1" applyBorder="1" applyProtection="1"/>
    <xf numFmtId="44" fontId="15" fillId="0" borderId="19" xfId="1" applyFont="1" applyBorder="1" applyProtection="1"/>
    <xf numFmtId="0" fontId="13" fillId="0" borderId="9" xfId="3" applyFont="1" applyBorder="1" applyAlignment="1">
      <alignment horizontal="centerContinuous"/>
    </xf>
    <xf numFmtId="1" fontId="15" fillId="0" borderId="10" xfId="3" applyNumberFormat="1" applyFont="1" applyBorder="1" applyAlignment="1">
      <alignment horizontal="centerContinuous"/>
    </xf>
    <xf numFmtId="44" fontId="15" fillId="0" borderId="10" xfId="1" applyFont="1" applyBorder="1" applyAlignment="1" applyProtection="1">
      <alignment horizontal="centerContinuous"/>
    </xf>
    <xf numFmtId="44" fontId="15" fillId="0" borderId="98" xfId="1" applyFont="1" applyBorder="1" applyAlignment="1" applyProtection="1">
      <alignment horizontal="centerContinuous"/>
    </xf>
    <xf numFmtId="44" fontId="15" fillId="0" borderId="37" xfId="1" applyFont="1" applyBorder="1" applyAlignment="1" applyProtection="1">
      <alignment horizontal="centerContinuous"/>
    </xf>
    <xf numFmtId="44" fontId="15" fillId="0" borderId="9" xfId="1" applyFont="1" applyBorder="1" applyAlignment="1" applyProtection="1">
      <alignment horizontal="centerContinuous"/>
    </xf>
    <xf numFmtId="44" fontId="15" fillId="0" borderId="11" xfId="1" applyFont="1" applyBorder="1" applyAlignment="1" applyProtection="1">
      <alignment horizontal="centerContinuous"/>
    </xf>
    <xf numFmtId="44" fontId="15" fillId="0" borderId="19" xfId="1" applyFont="1" applyBorder="1" applyAlignment="1" applyProtection="1">
      <alignment horizontal="centerContinuous"/>
    </xf>
    <xf numFmtId="0" fontId="32" fillId="4" borderId="105" xfId="3" applyFont="1" applyFill="1" applyBorder="1" applyAlignment="1">
      <alignment horizontal="left" vertical="center"/>
    </xf>
    <xf numFmtId="0" fontId="32" fillId="4" borderId="37" xfId="3" applyFont="1" applyFill="1" applyBorder="1" applyAlignment="1">
      <alignment horizontal="left" vertical="center"/>
    </xf>
    <xf numFmtId="0" fontId="32" fillId="4" borderId="19" xfId="3" applyFont="1" applyFill="1" applyBorder="1" applyAlignment="1">
      <alignment horizontal="left" vertical="center"/>
    </xf>
    <xf numFmtId="0" fontId="10" fillId="0" borderId="33" xfId="3" applyFont="1" applyBorder="1" applyAlignment="1">
      <alignment horizontal="center"/>
    </xf>
    <xf numFmtId="0" fontId="22" fillId="0" borderId="106" xfId="3" applyBorder="1" applyAlignment="1">
      <alignment horizontal="center"/>
    </xf>
    <xf numFmtId="0" fontId="10" fillId="0" borderId="22" xfId="3" applyFont="1" applyBorder="1" applyAlignment="1">
      <alignment horizontal="center"/>
    </xf>
    <xf numFmtId="0" fontId="9" fillId="0" borderId="12" xfId="3" applyFont="1" applyBorder="1"/>
    <xf numFmtId="0" fontId="5" fillId="0" borderId="6" xfId="3" applyFont="1" applyBorder="1"/>
    <xf numFmtId="0" fontId="5" fillId="0" borderId="4" xfId="3" applyFont="1" applyBorder="1"/>
    <xf numFmtId="0" fontId="15" fillId="0" borderId="4" xfId="3" applyFont="1" applyBorder="1"/>
    <xf numFmtId="0" fontId="8" fillId="0" borderId="4" xfId="3" applyFont="1" applyBorder="1"/>
    <xf numFmtId="0" fontId="8" fillId="0" borderId="6" xfId="3" applyFont="1" applyBorder="1"/>
    <xf numFmtId="0" fontId="5" fillId="0" borderId="107" xfId="3" applyFont="1" applyBorder="1"/>
    <xf numFmtId="0" fontId="22" fillId="0" borderId="4" xfId="3" applyBorder="1"/>
    <xf numFmtId="0" fontId="22" fillId="0" borderId="12" xfId="3" applyBorder="1"/>
    <xf numFmtId="0" fontId="18" fillId="0" borderId="43" xfId="0" applyFont="1" applyBorder="1" applyAlignment="1" applyProtection="1"/>
    <xf numFmtId="0" fontId="13" fillId="0" borderId="9" xfId="3" applyFont="1" applyFill="1" applyBorder="1" applyAlignment="1">
      <alignment horizontal="center"/>
    </xf>
    <xf numFmtId="7" fontId="20" fillId="0" borderId="9" xfId="1" applyNumberFormat="1" applyFont="1" applyFill="1" applyBorder="1" applyProtection="1"/>
    <xf numFmtId="7" fontId="15" fillId="0" borderId="11" xfId="1" applyNumberFormat="1" applyFont="1" applyFill="1" applyBorder="1" applyProtection="1"/>
    <xf numFmtId="7" fontId="15" fillId="0" borderId="19" xfId="1" applyNumberFormat="1" applyFont="1" applyFill="1" applyBorder="1" applyProtection="1"/>
    <xf numFmtId="0" fontId="22" fillId="0" borderId="0" xfId="3" applyFill="1"/>
    <xf numFmtId="0" fontId="14" fillId="0" borderId="89" xfId="0" applyFont="1" applyFill="1" applyBorder="1" applyAlignment="1" applyProtection="1">
      <alignment horizontal="center"/>
    </xf>
    <xf numFmtId="166" fontId="15" fillId="0" borderId="100" xfId="0" applyNumberFormat="1" applyFont="1" applyFill="1" applyBorder="1" applyAlignment="1" applyProtection="1">
      <alignment horizontal="center"/>
    </xf>
    <xf numFmtId="167" fontId="15" fillId="0" borderId="90" xfId="1" applyNumberFormat="1" applyFont="1" applyFill="1" applyBorder="1" applyProtection="1"/>
    <xf numFmtId="167" fontId="15" fillId="0" borderId="92" xfId="1" applyNumberFormat="1" applyFont="1" applyFill="1" applyBorder="1" applyProtection="1"/>
    <xf numFmtId="167" fontId="20" fillId="0" borderId="100" xfId="1" applyNumberFormat="1" applyFont="1" applyBorder="1" applyProtection="1"/>
    <xf numFmtId="167" fontId="15" fillId="0" borderId="108" xfId="1" applyNumberFormat="1" applyFont="1" applyFill="1" applyBorder="1" applyProtection="1"/>
    <xf numFmtId="167" fontId="15" fillId="0" borderId="91" xfId="1" applyNumberFormat="1" applyFont="1" applyFill="1" applyBorder="1" applyProtection="1"/>
    <xf numFmtId="167" fontId="15" fillId="0" borderId="109" xfId="1" applyNumberFormat="1" applyFont="1" applyFill="1" applyBorder="1" applyProtection="1"/>
    <xf numFmtId="169" fontId="16" fillId="0" borderId="47" xfId="0" applyNumberFormat="1" applyFont="1" applyBorder="1" applyProtection="1"/>
    <xf numFmtId="0" fontId="40" fillId="0" borderId="47" xfId="0" applyFont="1" applyBorder="1" applyProtection="1"/>
    <xf numFmtId="0" fontId="32" fillId="4" borderId="110" xfId="0" applyFont="1" applyFill="1" applyBorder="1" applyAlignment="1" applyProtection="1">
      <alignment horizontal="left" vertical="center"/>
    </xf>
    <xf numFmtId="0" fontId="32" fillId="4" borderId="111" xfId="0" applyFont="1" applyFill="1" applyBorder="1" applyAlignment="1" applyProtection="1">
      <alignment horizontal="left" vertical="center"/>
    </xf>
    <xf numFmtId="0" fontId="32" fillId="4" borderId="112" xfId="0" applyFont="1" applyFill="1" applyBorder="1" applyAlignment="1" applyProtection="1">
      <alignment horizontal="left" vertical="center"/>
    </xf>
    <xf numFmtId="0" fontId="33" fillId="0" borderId="42" xfId="0" applyFont="1" applyFill="1" applyBorder="1"/>
    <xf numFmtId="0" fontId="33" fillId="0" borderId="0" xfId="0" applyFont="1" applyFill="1" applyBorder="1"/>
    <xf numFmtId="167" fontId="57" fillId="0" borderId="0" xfId="1" applyNumberFormat="1" applyFont="1" applyFill="1" applyBorder="1"/>
    <xf numFmtId="167" fontId="33" fillId="0" borderId="0" xfId="0" applyNumberFormat="1" applyFont="1" applyFill="1" applyBorder="1"/>
    <xf numFmtId="167" fontId="33" fillId="0" borderId="43" xfId="0" applyNumberFormat="1" applyFont="1" applyFill="1" applyBorder="1" applyAlignment="1">
      <alignment horizontal="center"/>
    </xf>
    <xf numFmtId="0" fontId="30" fillId="0" borderId="42" xfId="0" applyFont="1" applyFill="1" applyBorder="1"/>
    <xf numFmtId="0" fontId="27" fillId="0" borderId="0" xfId="0" applyFont="1" applyFill="1" applyBorder="1"/>
    <xf numFmtId="167" fontId="28" fillId="0" borderId="0" xfId="0" applyNumberFormat="1" applyFont="1" applyFill="1" applyBorder="1"/>
    <xf numFmtId="44" fontId="26" fillId="0" borderId="0" xfId="1" applyFont="1" applyFill="1"/>
    <xf numFmtId="44" fontId="26" fillId="0" borderId="0" xfId="1" applyFont="1" applyFill="1" applyAlignment="1">
      <alignment horizontal="center"/>
    </xf>
    <xf numFmtId="0" fontId="8" fillId="0" borderId="42" xfId="0" applyFont="1" applyFill="1" applyBorder="1" applyProtection="1"/>
    <xf numFmtId="0" fontId="15" fillId="0" borderId="0" xfId="0" applyFont="1" applyFill="1" applyBorder="1" applyProtection="1"/>
    <xf numFmtId="0" fontId="5" fillId="0" borderId="38" xfId="0" applyFont="1" applyFill="1" applyBorder="1" applyProtection="1"/>
    <xf numFmtId="0" fontId="5" fillId="0" borderId="57" xfId="0" applyFont="1" applyFill="1" applyBorder="1" applyProtection="1"/>
    <xf numFmtId="0" fontId="5" fillId="0" borderId="42" xfId="0" applyFont="1" applyFill="1" applyBorder="1" applyProtection="1"/>
    <xf numFmtId="0" fontId="5" fillId="0" borderId="0" xfId="0" applyFont="1" applyFill="1" applyBorder="1" applyProtection="1"/>
    <xf numFmtId="0" fontId="5" fillId="0" borderId="43" xfId="0" applyFont="1" applyFill="1" applyBorder="1" applyProtection="1"/>
    <xf numFmtId="0" fontId="0" fillId="0" borderId="42" xfId="0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0" fillId="0" borderId="44" xfId="0" applyFill="1" applyBorder="1"/>
    <xf numFmtId="0" fontId="0" fillId="0" borderId="45" xfId="0" applyFill="1" applyBorder="1"/>
    <xf numFmtId="0" fontId="45" fillId="0" borderId="45" xfId="0" applyFont="1" applyFill="1" applyBorder="1"/>
    <xf numFmtId="0" fontId="0" fillId="0" borderId="46" xfId="0" applyFill="1" applyBorder="1"/>
  </cellXfs>
  <cellStyles count="4">
    <cellStyle name="Currency" xfId="1" builtinId="4"/>
    <cellStyle name="Normal" xfId="0" builtinId="0"/>
    <cellStyle name="Normal 2" xfId="3" xr:uid="{824CB2D1-7C0D-4856-96B8-5B57A5D3FFD5}"/>
    <cellStyle name="Percent" xfId="2" builtinId="5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9B53-F9F5-4DE7-A075-79E55ECD87EE}">
  <sheetPr transitionEvaluation="1">
    <pageSetUpPr fitToPage="1"/>
  </sheetPr>
  <dimension ref="A1:G67"/>
  <sheetViews>
    <sheetView tabSelected="1" defaultGridColor="0" view="pageBreakPreview" colorId="22" zoomScaleNormal="100" zoomScaleSheetLayoutView="100" workbookViewId="0">
      <selection activeCell="B8" sqref="B7:B8"/>
    </sheetView>
  </sheetViews>
  <sheetFormatPr defaultColWidth="9.6640625" defaultRowHeight="15"/>
  <cols>
    <col min="1" max="1" width="18.21875" style="427" customWidth="1"/>
    <col min="2" max="3" width="10.77734375" style="427" customWidth="1"/>
    <col min="4" max="4" width="14.5546875" style="427" customWidth="1"/>
    <col min="5" max="5" width="13.33203125" style="427" customWidth="1"/>
    <col min="6" max="7" width="10.77734375" style="427" customWidth="1"/>
    <col min="8" max="16384" width="9.6640625" style="427"/>
  </cols>
  <sheetData>
    <row r="1" spans="1:7" ht="11.25" customHeight="1">
      <c r="A1" s="424"/>
      <c r="B1" s="425"/>
      <c r="C1" s="425"/>
      <c r="D1" s="425"/>
      <c r="E1" s="425"/>
      <c r="F1" s="425"/>
      <c r="G1" s="426"/>
    </row>
    <row r="2" spans="1:7" ht="21" customHeight="1">
      <c r="A2" s="428" t="s">
        <v>279</v>
      </c>
      <c r="B2" s="429"/>
      <c r="C2" s="429"/>
      <c r="D2" s="429"/>
      <c r="E2" s="429"/>
      <c r="F2" s="429"/>
      <c r="G2" s="430"/>
    </row>
    <row r="3" spans="1:7" ht="15.75">
      <c r="A3" s="431"/>
      <c r="F3" s="432" t="s">
        <v>0</v>
      </c>
      <c r="G3" s="433">
        <v>44287</v>
      </c>
    </row>
    <row r="4" spans="1:7" ht="15" customHeight="1">
      <c r="A4" s="434" t="s">
        <v>18</v>
      </c>
      <c r="B4" s="435" t="s">
        <v>219</v>
      </c>
      <c r="C4" s="436"/>
      <c r="D4" s="436"/>
      <c r="E4" s="435"/>
      <c r="F4" s="437"/>
      <c r="G4" s="438"/>
    </row>
    <row r="5" spans="1:7" ht="15" customHeight="1">
      <c r="A5" s="434" t="s">
        <v>19</v>
      </c>
      <c r="B5" s="439" t="s">
        <v>247</v>
      </c>
      <c r="C5" s="440"/>
      <c r="D5" s="441"/>
      <c r="E5" s="441"/>
      <c r="F5" s="441" t="s">
        <v>2</v>
      </c>
      <c r="G5" s="442"/>
    </row>
    <row r="6" spans="1:7" ht="15" customHeight="1">
      <c r="A6" s="434"/>
      <c r="B6" s="441" t="s">
        <v>1</v>
      </c>
      <c r="C6" s="441"/>
      <c r="D6" s="441"/>
      <c r="E6" s="441"/>
      <c r="F6" s="441"/>
      <c r="G6" s="443"/>
    </row>
    <row r="7" spans="1:7" ht="15" customHeight="1">
      <c r="A7" s="434" t="s">
        <v>3</v>
      </c>
      <c r="B7" s="435"/>
      <c r="C7" s="435"/>
      <c r="D7" s="435"/>
      <c r="E7" s="435"/>
      <c r="F7" s="441"/>
      <c r="G7" s="443"/>
    </row>
    <row r="8" spans="1:7" ht="15" customHeight="1">
      <c r="A8" s="434"/>
      <c r="B8" s="435"/>
      <c r="C8" s="444"/>
      <c r="D8" s="444"/>
      <c r="E8" s="441" t="s">
        <v>4</v>
      </c>
      <c r="G8" s="445"/>
    </row>
    <row r="9" spans="1:7" ht="15" customHeight="1">
      <c r="A9" s="434" t="s">
        <v>20</v>
      </c>
      <c r="B9" s="436" t="s">
        <v>32</v>
      </c>
      <c r="C9" s="441"/>
      <c r="E9" s="435" t="s">
        <v>280</v>
      </c>
      <c r="F9" s="446"/>
      <c r="G9" s="447"/>
    </row>
    <row r="10" spans="1:7" ht="15" customHeight="1" thickBot="1">
      <c r="A10" s="448"/>
      <c r="B10" s="449"/>
      <c r="C10" s="441"/>
      <c r="G10" s="450"/>
    </row>
    <row r="11" spans="1:7" ht="15" customHeight="1" thickTop="1" thickBot="1">
      <c r="A11" s="451"/>
      <c r="B11" s="452" t="s">
        <v>1</v>
      </c>
      <c r="C11" s="453" t="s">
        <v>1</v>
      </c>
      <c r="D11" s="453" t="s">
        <v>1</v>
      </c>
      <c r="E11" s="454" t="s">
        <v>5</v>
      </c>
      <c r="F11" s="455" t="s">
        <v>30</v>
      </c>
      <c r="G11" s="456" t="s">
        <v>6</v>
      </c>
    </row>
    <row r="12" spans="1:7" ht="15" customHeight="1" thickTop="1">
      <c r="A12" s="457" t="s">
        <v>7</v>
      </c>
      <c r="B12" s="458" t="s">
        <v>13</v>
      </c>
      <c r="C12" s="459" t="s">
        <v>31</v>
      </c>
      <c r="D12" s="459" t="s">
        <v>248</v>
      </c>
      <c r="E12" s="460" t="s">
        <v>12</v>
      </c>
      <c r="F12" s="461">
        <v>0.13</v>
      </c>
      <c r="G12" s="462"/>
    </row>
    <row r="13" spans="1:7" ht="15" customHeight="1">
      <c r="A13" s="463" t="s">
        <v>1</v>
      </c>
      <c r="B13" s="464" t="s">
        <v>14</v>
      </c>
      <c r="C13" s="459" t="s">
        <v>249</v>
      </c>
      <c r="D13" s="465" t="s">
        <v>211</v>
      </c>
      <c r="E13" s="466" t="s">
        <v>33</v>
      </c>
      <c r="F13" s="467"/>
      <c r="G13" s="468"/>
    </row>
    <row r="14" spans="1:7" ht="15" customHeight="1">
      <c r="A14" s="469" t="s">
        <v>8</v>
      </c>
      <c r="B14" s="470" t="s">
        <v>15</v>
      </c>
      <c r="C14" s="471">
        <v>121</v>
      </c>
      <c r="D14" s="472"/>
      <c r="E14" s="466" t="s">
        <v>34</v>
      </c>
      <c r="F14" s="467" t="s">
        <v>1</v>
      </c>
      <c r="G14" s="468" t="s">
        <v>1</v>
      </c>
    </row>
    <row r="15" spans="1:7" ht="15" customHeight="1" thickBot="1">
      <c r="A15" s="473" t="s">
        <v>1</v>
      </c>
      <c r="B15" s="474" t="s">
        <v>1</v>
      </c>
      <c r="C15" s="475">
        <v>1</v>
      </c>
      <c r="D15" s="476" t="s">
        <v>209</v>
      </c>
      <c r="E15" s="477">
        <v>121</v>
      </c>
      <c r="F15" s="478"/>
      <c r="G15" s="479"/>
    </row>
    <row r="16" spans="1:7" ht="15" customHeight="1" thickTop="1">
      <c r="A16" s="480" t="s">
        <v>9</v>
      </c>
      <c r="B16" s="481"/>
      <c r="C16" s="482"/>
      <c r="D16" s="483"/>
      <c r="E16" s="484"/>
      <c r="F16" s="483"/>
      <c r="G16" s="485"/>
    </row>
    <row r="17" spans="1:7" ht="15" customHeight="1">
      <c r="A17" s="486" t="s">
        <v>250</v>
      </c>
      <c r="B17" s="487" t="s">
        <v>251</v>
      </c>
      <c r="C17" s="488"/>
      <c r="D17" s="488"/>
      <c r="E17" s="488"/>
      <c r="F17" s="488"/>
      <c r="G17" s="489"/>
    </row>
    <row r="18" spans="1:7" ht="15" customHeight="1">
      <c r="A18" s="490" t="s">
        <v>281</v>
      </c>
      <c r="B18" s="491">
        <v>1535</v>
      </c>
      <c r="C18" s="141"/>
      <c r="D18" s="68"/>
      <c r="E18" s="70">
        <f>SUM(C18:D18)</f>
        <v>0</v>
      </c>
      <c r="F18" s="68">
        <f>+E18*F$12</f>
        <v>0</v>
      </c>
      <c r="G18" s="261">
        <f>+E18+F18</f>
        <v>0</v>
      </c>
    </row>
    <row r="19" spans="1:7" ht="15" customHeight="1">
      <c r="A19" s="490" t="s">
        <v>282</v>
      </c>
      <c r="B19" s="491">
        <v>1527</v>
      </c>
      <c r="C19" s="141"/>
      <c r="D19" s="68"/>
      <c r="E19" s="70">
        <f>SUM(C19:D19)</f>
        <v>0</v>
      </c>
      <c r="F19" s="68">
        <f>+E19*F$12</f>
        <v>0</v>
      </c>
      <c r="G19" s="261">
        <f>+E19+F19</f>
        <v>0</v>
      </c>
    </row>
    <row r="20" spans="1:7" ht="15" customHeight="1">
      <c r="A20" s="490"/>
      <c r="B20" s="491"/>
      <c r="C20" s="141"/>
      <c r="D20" s="50"/>
      <c r="E20" s="56"/>
      <c r="F20" s="50"/>
      <c r="G20" s="352"/>
    </row>
    <row r="21" spans="1:7" ht="14.25" customHeight="1">
      <c r="A21" s="490" t="s">
        <v>252</v>
      </c>
      <c r="B21" s="491">
        <v>2051</v>
      </c>
      <c r="C21" s="141"/>
      <c r="D21" s="68"/>
      <c r="E21" s="70">
        <f t="shared" ref="E21:E24" si="0">SUM(C21:D21)</f>
        <v>0</v>
      </c>
      <c r="F21" s="68">
        <f t="shared" ref="F21:F24" si="1">+E21*F$12</f>
        <v>0</v>
      </c>
      <c r="G21" s="261">
        <f>+E21+F21</f>
        <v>0</v>
      </c>
    </row>
    <row r="22" spans="1:7" ht="15" customHeight="1">
      <c r="A22" s="490" t="s">
        <v>253</v>
      </c>
      <c r="B22" s="491">
        <f>B21</f>
        <v>2051</v>
      </c>
      <c r="C22" s="141"/>
      <c r="D22" s="68"/>
      <c r="E22" s="70">
        <f t="shared" si="0"/>
        <v>0</v>
      </c>
      <c r="F22" s="68">
        <f t="shared" si="1"/>
        <v>0</v>
      </c>
      <c r="G22" s="261">
        <f>+E22+F22</f>
        <v>0</v>
      </c>
    </row>
    <row r="23" spans="1:7" ht="15" customHeight="1">
      <c r="A23" s="490" t="s">
        <v>254</v>
      </c>
      <c r="B23" s="491">
        <f>B21</f>
        <v>2051</v>
      </c>
      <c r="C23" s="141"/>
      <c r="D23" s="68"/>
      <c r="E23" s="70">
        <f t="shared" si="0"/>
        <v>0</v>
      </c>
      <c r="F23" s="68">
        <f t="shared" si="1"/>
        <v>0</v>
      </c>
      <c r="G23" s="261">
        <f>+E23+F23</f>
        <v>0</v>
      </c>
    </row>
    <row r="24" spans="1:7" ht="15" customHeight="1">
      <c r="A24" s="490"/>
      <c r="B24" s="491"/>
      <c r="C24" s="141"/>
      <c r="D24" s="68"/>
      <c r="E24" s="70"/>
      <c r="F24" s="68"/>
      <c r="G24" s="261"/>
    </row>
    <row r="25" spans="1:7" ht="15" customHeight="1">
      <c r="A25" s="490"/>
      <c r="B25" s="491"/>
      <c r="C25" s="141"/>
      <c r="D25" s="50"/>
      <c r="E25" s="56"/>
      <c r="F25" s="50"/>
      <c r="G25" s="352"/>
    </row>
    <row r="26" spans="1:7" ht="15" customHeight="1">
      <c r="A26" s="490" t="s">
        <v>255</v>
      </c>
      <c r="B26" s="491">
        <v>2191</v>
      </c>
      <c r="C26" s="141"/>
      <c r="D26" s="68"/>
      <c r="E26" s="70">
        <f t="shared" ref="E26:E29" si="2">SUM(C26:D26)</f>
        <v>0</v>
      </c>
      <c r="F26" s="68">
        <f t="shared" ref="F26:F29" si="3">+E26*F$12</f>
        <v>0</v>
      </c>
      <c r="G26" s="261">
        <f>+E26+F26</f>
        <v>0</v>
      </c>
    </row>
    <row r="27" spans="1:7" ht="15" customHeight="1">
      <c r="A27" s="490" t="s">
        <v>256</v>
      </c>
      <c r="B27" s="491">
        <f>B26</f>
        <v>2191</v>
      </c>
      <c r="C27" s="141"/>
      <c r="D27" s="68"/>
      <c r="E27" s="70">
        <f t="shared" si="2"/>
        <v>0</v>
      </c>
      <c r="F27" s="68">
        <f t="shared" si="3"/>
        <v>0</v>
      </c>
      <c r="G27" s="261">
        <f>+E27+F27</f>
        <v>0</v>
      </c>
    </row>
    <row r="28" spans="1:7" ht="15" customHeight="1">
      <c r="A28" s="490" t="s">
        <v>257</v>
      </c>
      <c r="B28" s="491">
        <f>B26</f>
        <v>2191</v>
      </c>
      <c r="C28" s="141"/>
      <c r="D28" s="68"/>
      <c r="E28" s="70">
        <f t="shared" si="2"/>
        <v>0</v>
      </c>
      <c r="F28" s="68">
        <f t="shared" si="3"/>
        <v>0</v>
      </c>
      <c r="G28" s="261">
        <f>+E28+F28</f>
        <v>0</v>
      </c>
    </row>
    <row r="29" spans="1:7" ht="15" customHeight="1">
      <c r="A29" s="490"/>
      <c r="B29" s="491"/>
      <c r="C29" s="141"/>
      <c r="D29" s="68"/>
      <c r="E29" s="70"/>
      <c r="F29" s="68"/>
      <c r="G29" s="261"/>
    </row>
    <row r="30" spans="1:7" ht="15" customHeight="1">
      <c r="A30" s="490"/>
      <c r="B30" s="491"/>
      <c r="C30" s="141"/>
      <c r="D30" s="492"/>
      <c r="E30" s="493"/>
      <c r="F30" s="492"/>
      <c r="G30" s="494"/>
    </row>
    <row r="31" spans="1:7" ht="15" customHeight="1">
      <c r="A31" s="490" t="s">
        <v>258</v>
      </c>
      <c r="B31" s="491">
        <v>2136</v>
      </c>
      <c r="C31" s="141"/>
      <c r="D31" s="68"/>
      <c r="E31" s="70">
        <f t="shared" ref="E31:E34" si="4">SUM(C31:D31)</f>
        <v>0</v>
      </c>
      <c r="F31" s="68">
        <f t="shared" ref="F31:F34" si="5">+E31*F$12</f>
        <v>0</v>
      </c>
      <c r="G31" s="261">
        <f t="shared" ref="G31:G34" si="6">+E31+F31</f>
        <v>0</v>
      </c>
    </row>
    <row r="32" spans="1:7" ht="15" customHeight="1">
      <c r="A32" s="490" t="s">
        <v>259</v>
      </c>
      <c r="B32" s="491">
        <f>B31</f>
        <v>2136</v>
      </c>
      <c r="C32" s="141"/>
      <c r="D32" s="68"/>
      <c r="E32" s="70">
        <f t="shared" si="4"/>
        <v>0</v>
      </c>
      <c r="F32" s="68">
        <f t="shared" si="5"/>
        <v>0</v>
      </c>
      <c r="G32" s="261">
        <f t="shared" si="6"/>
        <v>0</v>
      </c>
    </row>
    <row r="33" spans="1:7" ht="15" customHeight="1">
      <c r="A33" s="490" t="s">
        <v>260</v>
      </c>
      <c r="B33" s="491">
        <f>B31</f>
        <v>2136</v>
      </c>
      <c r="C33" s="141"/>
      <c r="D33" s="68"/>
      <c r="E33" s="70">
        <f t="shared" si="4"/>
        <v>0</v>
      </c>
      <c r="F33" s="68">
        <f t="shared" si="5"/>
        <v>0</v>
      </c>
      <c r="G33" s="261">
        <f t="shared" si="6"/>
        <v>0</v>
      </c>
    </row>
    <row r="34" spans="1:7" ht="15" customHeight="1">
      <c r="A34" s="490"/>
      <c r="B34" s="491"/>
      <c r="C34" s="141"/>
      <c r="D34" s="68"/>
      <c r="E34" s="70"/>
      <c r="F34" s="68"/>
      <c r="G34" s="261"/>
    </row>
    <row r="35" spans="1:7" ht="15" customHeight="1">
      <c r="A35" s="490"/>
      <c r="B35" s="491"/>
      <c r="C35" s="141"/>
      <c r="D35" s="492"/>
      <c r="E35" s="493"/>
      <c r="F35" s="492"/>
      <c r="G35" s="494"/>
    </row>
    <row r="36" spans="1:7" ht="15" customHeight="1">
      <c r="A36" s="490" t="s">
        <v>261</v>
      </c>
      <c r="B36" s="491">
        <v>2140</v>
      </c>
      <c r="C36" s="141"/>
      <c r="D36" s="68"/>
      <c r="E36" s="70">
        <f t="shared" ref="E36:E39" si="7">SUM(C36:D36)</f>
        <v>0</v>
      </c>
      <c r="F36" s="68">
        <f t="shared" ref="F36:F39" si="8">+E36*F$12</f>
        <v>0</v>
      </c>
      <c r="G36" s="261">
        <f>+E36+F36</f>
        <v>0</v>
      </c>
    </row>
    <row r="37" spans="1:7" ht="15" customHeight="1">
      <c r="A37" s="490" t="s">
        <v>262</v>
      </c>
      <c r="B37" s="491">
        <f>B36</f>
        <v>2140</v>
      </c>
      <c r="C37" s="141"/>
      <c r="D37" s="68"/>
      <c r="E37" s="70">
        <f t="shared" si="7"/>
        <v>0</v>
      </c>
      <c r="F37" s="68">
        <f t="shared" si="8"/>
        <v>0</v>
      </c>
      <c r="G37" s="261">
        <f>+E37+F37</f>
        <v>0</v>
      </c>
    </row>
    <row r="38" spans="1:7" ht="15" customHeight="1">
      <c r="A38" s="490" t="s">
        <v>263</v>
      </c>
      <c r="B38" s="491">
        <f>B36</f>
        <v>2140</v>
      </c>
      <c r="C38" s="141"/>
      <c r="D38" s="68"/>
      <c r="E38" s="70">
        <f t="shared" si="7"/>
        <v>0</v>
      </c>
      <c r="F38" s="68">
        <f t="shared" si="8"/>
        <v>0</v>
      </c>
      <c r="G38" s="261">
        <f>+E38+F38</f>
        <v>0</v>
      </c>
    </row>
    <row r="39" spans="1:7" ht="15" customHeight="1">
      <c r="A39" s="490"/>
      <c r="B39" s="491"/>
      <c r="C39" s="141"/>
      <c r="D39" s="68"/>
      <c r="E39" s="70"/>
      <c r="F39" s="68"/>
      <c r="G39" s="261"/>
    </row>
    <row r="40" spans="1:7" ht="15" customHeight="1">
      <c r="A40" s="490"/>
      <c r="B40" s="495"/>
      <c r="C40" s="141"/>
      <c r="D40" s="50"/>
      <c r="E40" s="56"/>
      <c r="F40" s="50"/>
      <c r="G40" s="352"/>
    </row>
    <row r="41" spans="1:7" ht="15" customHeight="1">
      <c r="A41" s="490" t="s">
        <v>264</v>
      </c>
      <c r="B41" s="491">
        <v>2135</v>
      </c>
      <c r="C41" s="141"/>
      <c r="D41" s="68"/>
      <c r="E41" s="70">
        <f t="shared" ref="E41:E42" si="9">SUM(C41:D41)</f>
        <v>0</v>
      </c>
      <c r="F41" s="68">
        <f t="shared" ref="F41:F42" si="10">+E41*F$12</f>
        <v>0</v>
      </c>
      <c r="G41" s="261">
        <f t="shared" ref="G41:G42" si="11">+E41+F41</f>
        <v>0</v>
      </c>
    </row>
    <row r="42" spans="1:7" ht="15" customHeight="1">
      <c r="A42" s="490"/>
      <c r="B42" s="496"/>
      <c r="C42" s="141"/>
      <c r="D42" s="497"/>
      <c r="E42" s="70"/>
      <c r="F42" s="68"/>
      <c r="G42" s="498"/>
    </row>
    <row r="43" spans="1:7" ht="15" customHeight="1">
      <c r="A43" s="499"/>
      <c r="B43" s="496"/>
      <c r="C43" s="141"/>
      <c r="D43" s="500"/>
      <c r="E43" s="501"/>
      <c r="F43" s="500"/>
      <c r="G43" s="502"/>
    </row>
    <row r="44" spans="1:7" ht="15" customHeight="1">
      <c r="A44" s="490">
        <v>170</v>
      </c>
      <c r="B44" s="491">
        <v>2315</v>
      </c>
      <c r="C44" s="141"/>
      <c r="D44" s="68"/>
      <c r="E44" s="70">
        <f t="shared" ref="E44:E45" si="12">SUM(C44:D44)</f>
        <v>0</v>
      </c>
      <c r="F44" s="68">
        <f t="shared" ref="F44:F45" si="13">+E44*F$12</f>
        <v>0</v>
      </c>
      <c r="G44" s="261">
        <f>+E44+F44</f>
        <v>0</v>
      </c>
    </row>
    <row r="45" spans="1:7" ht="15" customHeight="1">
      <c r="A45" s="490"/>
      <c r="B45" s="496"/>
      <c r="C45" s="141"/>
      <c r="D45" s="503"/>
      <c r="E45" s="70"/>
      <c r="F45" s="68"/>
      <c r="G45" s="498"/>
    </row>
    <row r="46" spans="1:7" ht="15" customHeight="1">
      <c r="A46" s="504"/>
      <c r="B46" s="496"/>
      <c r="C46" s="505"/>
      <c r="D46" s="506"/>
      <c r="E46" s="507"/>
      <c r="F46" s="497"/>
      <c r="G46" s="498"/>
    </row>
    <row r="47" spans="1:7" ht="15" customHeight="1">
      <c r="A47" s="504"/>
      <c r="B47" s="496"/>
      <c r="C47" s="505"/>
      <c r="D47" s="506"/>
      <c r="E47" s="507"/>
      <c r="F47" s="497"/>
      <c r="G47" s="498"/>
    </row>
    <row r="48" spans="1:7" ht="15" customHeight="1">
      <c r="A48" s="504"/>
      <c r="B48" s="496"/>
      <c r="C48" s="505"/>
      <c r="D48" s="506"/>
      <c r="E48" s="507"/>
      <c r="F48" s="497"/>
      <c r="G48" s="498"/>
    </row>
    <row r="49" spans="1:7" ht="15" customHeight="1">
      <c r="A49" s="504"/>
      <c r="B49" s="496"/>
      <c r="C49" s="505"/>
      <c r="D49" s="506"/>
      <c r="E49" s="507"/>
      <c r="F49" s="497"/>
      <c r="G49" s="498"/>
    </row>
    <row r="50" spans="1:7" ht="15" customHeight="1">
      <c r="A50" s="504"/>
      <c r="B50" s="496"/>
      <c r="C50" s="505"/>
      <c r="D50" s="506"/>
      <c r="E50" s="507"/>
      <c r="F50" s="497"/>
      <c r="G50" s="498"/>
    </row>
    <row r="51" spans="1:7" ht="15" customHeight="1" thickBot="1">
      <c r="A51" s="508"/>
      <c r="B51" s="509"/>
      <c r="C51" s="510"/>
      <c r="D51" s="511"/>
      <c r="E51" s="339"/>
      <c r="F51" s="340"/>
      <c r="G51" s="341"/>
    </row>
    <row r="52" spans="1:7" ht="16.5" customHeight="1" thickTop="1" thickBot="1">
      <c r="A52" s="512" t="s">
        <v>10</v>
      </c>
      <c r="B52" s="513"/>
      <c r="C52" s="514"/>
      <c r="D52" s="513"/>
      <c r="E52" s="513"/>
      <c r="F52" s="515"/>
      <c r="G52" s="516"/>
    </row>
    <row r="53" spans="1:7" ht="12" customHeight="1" thickTop="1">
      <c r="A53" s="517"/>
      <c r="B53" s="518"/>
      <c r="C53" s="518"/>
      <c r="D53" s="518"/>
      <c r="E53" s="518"/>
      <c r="F53" s="518"/>
      <c r="G53" s="519" t="s">
        <v>1</v>
      </c>
    </row>
    <row r="54" spans="1:7" ht="15" customHeight="1">
      <c r="A54" s="520"/>
      <c r="B54" s="521" t="s">
        <v>17</v>
      </c>
      <c r="C54" s="522"/>
      <c r="D54" s="522"/>
      <c r="E54" s="522"/>
      <c r="F54" s="522"/>
      <c r="G54" s="516"/>
    </row>
    <row r="55" spans="1:7" ht="12" customHeight="1">
      <c r="A55" s="520"/>
      <c r="B55" s="522"/>
      <c r="C55" s="522"/>
      <c r="D55" s="522"/>
      <c r="E55" s="522"/>
      <c r="F55" s="522"/>
      <c r="G55" s="516"/>
    </row>
    <row r="56" spans="1:7" ht="12" customHeight="1">
      <c r="A56" s="517" t="s">
        <v>21</v>
      </c>
      <c r="B56" s="522"/>
      <c r="C56" s="522"/>
      <c r="D56" s="522"/>
      <c r="E56" s="522"/>
      <c r="F56" s="522"/>
      <c r="G56" s="516"/>
    </row>
    <row r="57" spans="1:7" ht="12" customHeight="1">
      <c r="A57" s="517" t="s">
        <v>22</v>
      </c>
      <c r="B57" s="522"/>
      <c r="C57" s="522"/>
      <c r="D57" s="522"/>
      <c r="E57" s="522"/>
      <c r="F57" s="522"/>
      <c r="G57" s="516"/>
    </row>
    <row r="58" spans="1:7" ht="12" customHeight="1">
      <c r="A58" s="517" t="s">
        <v>23</v>
      </c>
      <c r="B58" s="523"/>
      <c r="C58" s="524"/>
      <c r="D58" s="524"/>
      <c r="E58" s="522"/>
      <c r="F58" s="522"/>
      <c r="G58" s="516"/>
    </row>
    <row r="59" spans="1:7" ht="12" customHeight="1">
      <c r="A59" s="525" t="s">
        <v>24</v>
      </c>
      <c r="B59" s="522"/>
      <c r="C59" s="522"/>
      <c r="D59" s="522"/>
      <c r="E59" s="522"/>
      <c r="F59" s="524"/>
      <c r="G59" s="526"/>
    </row>
    <row r="60" spans="1:7" ht="12" customHeight="1">
      <c r="A60" s="525" t="s">
        <v>25</v>
      </c>
      <c r="B60" s="522"/>
      <c r="C60" s="522"/>
      <c r="D60" s="524"/>
      <c r="E60" s="524"/>
      <c r="F60" s="522"/>
      <c r="G60" s="516"/>
    </row>
    <row r="61" spans="1:7" ht="12" customHeight="1">
      <c r="A61" s="517" t="s">
        <v>26</v>
      </c>
      <c r="B61" s="522"/>
      <c r="C61" s="522"/>
      <c r="D61" s="522"/>
      <c r="E61" s="522"/>
      <c r="F61" s="522"/>
      <c r="G61" s="516"/>
    </row>
    <row r="62" spans="1:7" ht="12" customHeight="1">
      <c r="A62" s="517" t="s">
        <v>27</v>
      </c>
      <c r="B62" s="522"/>
      <c r="C62" s="522"/>
      <c r="D62" s="522"/>
      <c r="E62" s="522"/>
      <c r="F62" s="522"/>
      <c r="G62" s="516"/>
    </row>
    <row r="63" spans="1:7" ht="12" customHeight="1">
      <c r="A63" s="517" t="s">
        <v>28</v>
      </c>
      <c r="B63" s="522"/>
      <c r="C63" s="522"/>
      <c r="D63" s="522"/>
      <c r="E63" s="522"/>
      <c r="F63" s="522"/>
      <c r="G63" s="516"/>
    </row>
    <row r="64" spans="1:7" ht="12" customHeight="1">
      <c r="A64" s="525" t="s">
        <v>29</v>
      </c>
      <c r="B64" s="522"/>
      <c r="C64" s="522"/>
      <c r="D64" s="522"/>
      <c r="E64" s="527" t="s">
        <v>43</v>
      </c>
      <c r="F64" s="527"/>
      <c r="G64" s="528"/>
    </row>
    <row r="65" spans="1:7" ht="12" customHeight="1">
      <c r="A65" s="517"/>
      <c r="B65" s="518"/>
      <c r="C65" s="518"/>
      <c r="D65" s="518"/>
      <c r="E65" s="518"/>
      <c r="F65" s="518"/>
      <c r="G65" s="516"/>
    </row>
    <row r="66" spans="1:7" ht="15.75">
      <c r="A66" s="529" t="s">
        <v>16</v>
      </c>
      <c r="C66" s="530">
        <v>60</v>
      </c>
      <c r="D66" s="427" t="s">
        <v>11</v>
      </c>
      <c r="E66" s="527" t="s">
        <v>233</v>
      </c>
      <c r="F66" s="527"/>
      <c r="G66" s="528"/>
    </row>
    <row r="67" spans="1:7" ht="12.75" customHeight="1" thickBot="1">
      <c r="A67" s="531"/>
      <c r="B67" s="532"/>
      <c r="C67" s="532"/>
      <c r="D67" s="532"/>
      <c r="E67" s="532"/>
      <c r="F67" s="532"/>
      <c r="G67" s="533"/>
    </row>
  </sheetData>
  <mergeCells count="3">
    <mergeCell ref="A2:G2"/>
    <mergeCell ref="D13:D14"/>
    <mergeCell ref="B17:G17"/>
  </mergeCells>
  <printOptions horizontalCentered="1"/>
  <pageMargins left="0" right="0" top="0" bottom="0" header="0.511811023622047" footer="0.511811023622047"/>
  <pageSetup paperSize="5" scale="97" fitToHeight="0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14AA-C180-47DF-AD9C-510AE2C7CFF9}">
  <sheetPr transitionEvaluation="1">
    <pageSetUpPr fitToPage="1"/>
  </sheetPr>
  <dimension ref="A1:J93"/>
  <sheetViews>
    <sheetView defaultGridColor="0" view="pageBreakPreview" colorId="22" zoomScaleNormal="100" zoomScaleSheetLayoutView="100" workbookViewId="0">
      <selection activeCell="F10" sqref="F10"/>
    </sheetView>
  </sheetViews>
  <sheetFormatPr defaultColWidth="9.6640625" defaultRowHeight="15"/>
  <cols>
    <col min="1" max="1" width="25.33203125" style="427" customWidth="1"/>
    <col min="2" max="8" width="10.77734375" style="427" customWidth="1"/>
    <col min="9" max="16384" width="9.6640625" style="427"/>
  </cols>
  <sheetData>
    <row r="1" spans="1:8" ht="11.25" customHeight="1" thickTop="1">
      <c r="A1" s="534"/>
      <c r="B1" s="535"/>
      <c r="C1" s="535"/>
      <c r="D1" s="535"/>
      <c r="E1" s="535"/>
      <c r="F1" s="535"/>
      <c r="G1" s="535"/>
      <c r="H1" s="536"/>
    </row>
    <row r="2" spans="1:8" ht="21" customHeight="1">
      <c r="A2" s="537"/>
      <c r="B2" s="538"/>
      <c r="C2" s="539" t="str">
        <f>'100 Series'!A2</f>
        <v>BID SUBMISSION</v>
      </c>
      <c r="D2" s="540"/>
      <c r="E2" s="540"/>
      <c r="F2" s="540"/>
      <c r="G2" s="538"/>
      <c r="H2" s="541"/>
    </row>
    <row r="3" spans="1:8" ht="15.75">
      <c r="A3" s="542"/>
      <c r="F3" s="432" t="s">
        <v>0</v>
      </c>
      <c r="G3" s="543">
        <f>'100 Series'!G3</f>
        <v>44287</v>
      </c>
      <c r="H3" s="544"/>
    </row>
    <row r="4" spans="1:8" ht="15.75">
      <c r="A4" s="545" t="s">
        <v>18</v>
      </c>
      <c r="B4" s="436" t="str">
        <f>'100 Series'!B4</f>
        <v>PLACE ST THOMAS</v>
      </c>
      <c r="C4" s="436"/>
      <c r="D4" s="436"/>
      <c r="E4" s="436"/>
      <c r="F4" s="436"/>
      <c r="G4" s="436"/>
      <c r="H4" s="546"/>
    </row>
    <row r="5" spans="1:8" ht="15.75">
      <c r="A5" s="545" t="s">
        <v>19</v>
      </c>
      <c r="B5" s="436" t="s">
        <v>265</v>
      </c>
      <c r="C5" s="436"/>
      <c r="D5" s="441"/>
      <c r="E5" s="441"/>
      <c r="F5" s="441" t="s">
        <v>2</v>
      </c>
      <c r="G5" s="435">
        <f>'100 Series'!G5</f>
        <v>0</v>
      </c>
      <c r="H5" s="547"/>
    </row>
    <row r="6" spans="1:8" ht="15" customHeight="1">
      <c r="A6" s="545"/>
      <c r="B6" s="441" t="s">
        <v>1</v>
      </c>
      <c r="C6" s="441"/>
      <c r="D6" s="441"/>
      <c r="E6" s="441"/>
      <c r="F6" s="441"/>
      <c r="G6" s="441"/>
      <c r="H6" s="548"/>
    </row>
    <row r="7" spans="1:8" ht="15" customHeight="1">
      <c r="A7" s="545" t="s">
        <v>3</v>
      </c>
      <c r="B7" s="435">
        <f>'100 Series'!B7</f>
        <v>0</v>
      </c>
      <c r="C7" s="435"/>
      <c r="D7" s="435"/>
      <c r="E7" s="435"/>
      <c r="F7" s="435"/>
      <c r="G7" s="441"/>
      <c r="H7" s="548"/>
    </row>
    <row r="8" spans="1:8" ht="15" customHeight="1">
      <c r="A8" s="545"/>
      <c r="B8" s="444"/>
      <c r="C8" s="444"/>
      <c r="D8" s="444"/>
      <c r="E8" s="444"/>
      <c r="F8" s="427" t="s">
        <v>4</v>
      </c>
      <c r="G8" s="449"/>
      <c r="H8" s="548"/>
    </row>
    <row r="9" spans="1:8" ht="15" customHeight="1">
      <c r="A9" s="545" t="s">
        <v>20</v>
      </c>
      <c r="B9" s="436" t="s">
        <v>32</v>
      </c>
      <c r="C9" s="441"/>
      <c r="F9" s="435" t="str">
        <f>'100 Series'!E9</f>
        <v>April 1, 2021 to March 31, 2022</v>
      </c>
      <c r="G9" s="446"/>
      <c r="H9" s="549"/>
    </row>
    <row r="10" spans="1:8" ht="15" customHeight="1" thickBot="1">
      <c r="A10" s="550"/>
      <c r="B10" s="551"/>
      <c r="C10" s="552"/>
      <c r="D10" s="553"/>
      <c r="E10" s="553"/>
      <c r="F10" s="554"/>
      <c r="G10" s="552"/>
      <c r="H10" s="555"/>
    </row>
    <row r="11" spans="1:8" ht="21" customHeight="1" thickTop="1" thickBot="1">
      <c r="A11" s="556" t="s">
        <v>118</v>
      </c>
      <c r="B11" s="557"/>
      <c r="C11" s="557"/>
      <c r="D11" s="557"/>
      <c r="E11" s="557"/>
      <c r="F11" s="557"/>
      <c r="G11" s="557"/>
      <c r="H11" s="558"/>
    </row>
    <row r="12" spans="1:8" ht="15" customHeight="1" thickTop="1" thickBot="1">
      <c r="A12" s="559"/>
      <c r="B12" s="452" t="s">
        <v>1</v>
      </c>
      <c r="C12" s="453" t="s">
        <v>1</v>
      </c>
      <c r="D12" s="453" t="s">
        <v>1</v>
      </c>
      <c r="E12" s="452"/>
      <c r="F12" s="454" t="s">
        <v>5</v>
      </c>
      <c r="G12" s="455" t="s">
        <v>30</v>
      </c>
      <c r="H12" s="560" t="s">
        <v>6</v>
      </c>
    </row>
    <row r="13" spans="1:8" ht="15" customHeight="1" thickTop="1">
      <c r="A13" s="561"/>
      <c r="B13" s="458" t="s">
        <v>13</v>
      </c>
      <c r="C13" s="562"/>
      <c r="D13" s="459"/>
      <c r="E13" s="459"/>
      <c r="F13" s="460"/>
      <c r="G13" s="461">
        <v>0.13</v>
      </c>
      <c r="H13" s="563"/>
    </row>
    <row r="14" spans="1:8" ht="15" customHeight="1">
      <c r="A14" s="564" t="s">
        <v>1</v>
      </c>
      <c r="B14" s="464" t="s">
        <v>14</v>
      </c>
      <c r="C14" s="562" t="s">
        <v>34</v>
      </c>
      <c r="D14" s="459"/>
      <c r="E14" s="459"/>
      <c r="F14" s="466"/>
      <c r="G14" s="467"/>
      <c r="H14" s="565"/>
    </row>
    <row r="15" spans="1:8" ht="15" customHeight="1">
      <c r="A15" s="566" t="s">
        <v>8</v>
      </c>
      <c r="B15" s="464" t="s">
        <v>15</v>
      </c>
      <c r="C15" s="471">
        <v>680</v>
      </c>
      <c r="D15" s="471"/>
      <c r="E15" s="471"/>
      <c r="F15" s="466"/>
      <c r="G15" s="467" t="s">
        <v>1</v>
      </c>
      <c r="H15" s="565" t="s">
        <v>1</v>
      </c>
    </row>
    <row r="16" spans="1:8" ht="15" customHeight="1" thickBot="1">
      <c r="A16" s="567" t="s">
        <v>1</v>
      </c>
      <c r="B16" s="474" t="s">
        <v>1</v>
      </c>
      <c r="C16" s="475"/>
      <c r="D16" s="475"/>
      <c r="E16" s="568"/>
      <c r="F16" s="477"/>
      <c r="G16" s="478"/>
      <c r="H16" s="569"/>
    </row>
    <row r="17" spans="1:10" ht="15" customHeight="1" thickTop="1">
      <c r="A17" s="570" t="s">
        <v>9</v>
      </c>
      <c r="B17" s="481"/>
      <c r="C17" s="482"/>
      <c r="D17" s="482"/>
      <c r="E17" s="482"/>
      <c r="F17" s="484"/>
      <c r="G17" s="483"/>
      <c r="H17" s="571"/>
    </row>
    <row r="18" spans="1:10" ht="23.25" customHeight="1">
      <c r="A18" s="572" t="s">
        <v>119</v>
      </c>
      <c r="B18" s="573"/>
      <c r="C18" s="573"/>
      <c r="D18" s="573"/>
      <c r="E18" s="573"/>
      <c r="F18" s="573"/>
      <c r="G18" s="573"/>
      <c r="H18" s="574"/>
      <c r="J18" s="575"/>
    </row>
    <row r="19" spans="1:10" ht="15" customHeight="1">
      <c r="A19" s="576" t="s">
        <v>266</v>
      </c>
      <c r="B19" s="491">
        <f>'100 Series'!B$21</f>
        <v>2051</v>
      </c>
      <c r="C19" s="49"/>
      <c r="D19" s="49"/>
      <c r="E19" s="131"/>
      <c r="F19" s="70">
        <f>+C19</f>
        <v>0</v>
      </c>
      <c r="G19" s="68">
        <f>+F19*0.13</f>
        <v>0</v>
      </c>
      <c r="H19" s="577">
        <f>+F19+G19</f>
        <v>0</v>
      </c>
    </row>
    <row r="20" spans="1:10" ht="15" customHeight="1">
      <c r="A20" s="576" t="s">
        <v>267</v>
      </c>
      <c r="B20" s="491">
        <f>'100 Series'!B$21</f>
        <v>2051</v>
      </c>
      <c r="C20" s="49"/>
      <c r="D20" s="49"/>
      <c r="E20" s="131"/>
      <c r="F20" s="70">
        <f>+C20</f>
        <v>0</v>
      </c>
      <c r="G20" s="68">
        <f t="shared" ref="G20:G21" si="0">+F20*0.13</f>
        <v>0</v>
      </c>
      <c r="H20" s="577">
        <f t="shared" ref="H20:H21" si="1">+F20+G20</f>
        <v>0</v>
      </c>
    </row>
    <row r="21" spans="1:10" ht="15" customHeight="1">
      <c r="A21" s="576" t="s">
        <v>268</v>
      </c>
      <c r="B21" s="491">
        <f>'100 Series'!B$21</f>
        <v>2051</v>
      </c>
      <c r="C21" s="49"/>
      <c r="D21" s="49"/>
      <c r="E21" s="131"/>
      <c r="F21" s="70">
        <f>+C21</f>
        <v>0</v>
      </c>
      <c r="G21" s="68">
        <f t="shared" si="0"/>
        <v>0</v>
      </c>
      <c r="H21" s="577">
        <f t="shared" si="1"/>
        <v>0</v>
      </c>
    </row>
    <row r="22" spans="1:10" ht="6.95" customHeight="1">
      <c r="A22" s="576"/>
      <c r="B22" s="491"/>
      <c r="C22" s="49"/>
      <c r="D22" s="49"/>
      <c r="E22" s="131"/>
      <c r="F22" s="56"/>
      <c r="G22" s="50"/>
      <c r="H22" s="578"/>
    </row>
    <row r="23" spans="1:10" ht="15" customHeight="1">
      <c r="A23" s="576" t="s">
        <v>269</v>
      </c>
      <c r="B23" s="491">
        <f>'100 Series'!B$26</f>
        <v>2191</v>
      </c>
      <c r="C23" s="49"/>
      <c r="D23" s="49"/>
      <c r="E23" s="131"/>
      <c r="F23" s="70">
        <f>+C23</f>
        <v>0</v>
      </c>
      <c r="G23" s="68">
        <f t="shared" ref="G23:G25" si="2">+F23*0.13</f>
        <v>0</v>
      </c>
      <c r="H23" s="577">
        <f t="shared" ref="H23:H25" si="3">+F23+G23</f>
        <v>0</v>
      </c>
    </row>
    <row r="24" spans="1:10" ht="15" customHeight="1">
      <c r="A24" s="576" t="s">
        <v>270</v>
      </c>
      <c r="B24" s="491">
        <f>'100 Series'!B$26</f>
        <v>2191</v>
      </c>
      <c r="C24" s="49"/>
      <c r="D24" s="49"/>
      <c r="E24" s="131"/>
      <c r="F24" s="70">
        <f>+C24</f>
        <v>0</v>
      </c>
      <c r="G24" s="68">
        <f t="shared" si="2"/>
        <v>0</v>
      </c>
      <c r="H24" s="577">
        <f t="shared" si="3"/>
        <v>0</v>
      </c>
    </row>
    <row r="25" spans="1:10" ht="15" customHeight="1">
      <c r="A25" s="576" t="s">
        <v>271</v>
      </c>
      <c r="B25" s="491">
        <f>'100 Series'!B$26</f>
        <v>2191</v>
      </c>
      <c r="C25" s="49"/>
      <c r="D25" s="49"/>
      <c r="E25" s="131"/>
      <c r="F25" s="70">
        <f>+C25</f>
        <v>0</v>
      </c>
      <c r="G25" s="68">
        <f t="shared" si="2"/>
        <v>0</v>
      </c>
      <c r="H25" s="577">
        <f t="shared" si="3"/>
        <v>0</v>
      </c>
    </row>
    <row r="26" spans="1:10" ht="6.95" customHeight="1">
      <c r="A26" s="576"/>
      <c r="B26" s="491"/>
      <c r="C26" s="49"/>
      <c r="D26" s="49"/>
      <c r="E26" s="131"/>
      <c r="F26" s="56"/>
      <c r="G26" s="50"/>
      <c r="H26" s="578"/>
    </row>
    <row r="27" spans="1:10" ht="15" customHeight="1">
      <c r="A27" s="576" t="s">
        <v>272</v>
      </c>
      <c r="B27" s="491">
        <f>'100 Series'!B$36</f>
        <v>2140</v>
      </c>
      <c r="C27" s="49"/>
      <c r="D27" s="49"/>
      <c r="E27" s="131"/>
      <c r="F27" s="70">
        <f>+C27</f>
        <v>0</v>
      </c>
      <c r="G27" s="68">
        <f t="shared" ref="G27:G29" si="4">+F27*0.13</f>
        <v>0</v>
      </c>
      <c r="H27" s="577">
        <f t="shared" ref="H27:H29" si="5">+F27+G27</f>
        <v>0</v>
      </c>
    </row>
    <row r="28" spans="1:10" ht="15" customHeight="1">
      <c r="A28" s="576" t="s">
        <v>273</v>
      </c>
      <c r="B28" s="491">
        <f>'100 Series'!B$36</f>
        <v>2140</v>
      </c>
      <c r="C28" s="49"/>
      <c r="D28" s="49"/>
      <c r="E28" s="131"/>
      <c r="F28" s="70">
        <f>+C28</f>
        <v>0</v>
      </c>
      <c r="G28" s="68">
        <f t="shared" si="4"/>
        <v>0</v>
      </c>
      <c r="H28" s="577">
        <f t="shared" si="5"/>
        <v>0</v>
      </c>
    </row>
    <row r="29" spans="1:10" ht="15" customHeight="1">
      <c r="A29" s="576" t="s">
        <v>274</v>
      </c>
      <c r="B29" s="491">
        <f>'100 Series'!B$36</f>
        <v>2140</v>
      </c>
      <c r="C29" s="49"/>
      <c r="D29" s="49"/>
      <c r="E29" s="131"/>
      <c r="F29" s="70">
        <f>+C29</f>
        <v>0</v>
      </c>
      <c r="G29" s="68">
        <f t="shared" si="4"/>
        <v>0</v>
      </c>
      <c r="H29" s="577">
        <f t="shared" si="5"/>
        <v>0</v>
      </c>
    </row>
    <row r="30" spans="1:10" ht="6.95" customHeight="1">
      <c r="A30" s="576"/>
      <c r="B30" s="491"/>
      <c r="C30" s="49"/>
      <c r="D30" s="49"/>
      <c r="E30" s="131"/>
      <c r="F30" s="56"/>
      <c r="G30" s="50"/>
      <c r="H30" s="578"/>
    </row>
    <row r="31" spans="1:10" s="607" customFormat="1" ht="15" customHeight="1">
      <c r="A31" s="603" t="s">
        <v>275</v>
      </c>
      <c r="B31" s="491">
        <f>'100 Series'!B$41</f>
        <v>2135</v>
      </c>
      <c r="C31" s="131"/>
      <c r="D31" s="131"/>
      <c r="E31" s="131"/>
      <c r="F31" s="604">
        <f>+C31</f>
        <v>0</v>
      </c>
      <c r="G31" s="605">
        <f t="shared" ref="G31" si="6">+F31*0.13</f>
        <v>0</v>
      </c>
      <c r="H31" s="606">
        <f t="shared" ref="H31" si="7">+F31+G31</f>
        <v>0</v>
      </c>
    </row>
    <row r="32" spans="1:10" ht="6.95" customHeight="1">
      <c r="A32" s="576"/>
      <c r="B32" s="491"/>
      <c r="C32" s="49"/>
      <c r="D32" s="49"/>
      <c r="E32" s="131"/>
      <c r="F32" s="56"/>
      <c r="G32" s="50"/>
      <c r="H32" s="578"/>
    </row>
    <row r="33" spans="1:10" ht="15" customHeight="1">
      <c r="A33" s="576" t="s">
        <v>276</v>
      </c>
      <c r="B33" s="491">
        <f>'100 Series'!B$44</f>
        <v>2315</v>
      </c>
      <c r="C33" s="49"/>
      <c r="D33" s="49"/>
      <c r="E33" s="131"/>
      <c r="F33" s="70">
        <f>+C33</f>
        <v>0</v>
      </c>
      <c r="G33" s="68">
        <f t="shared" ref="G33" si="8">+F33*0.13</f>
        <v>0</v>
      </c>
      <c r="H33" s="577">
        <f t="shared" ref="H33" si="9">+F33+G33</f>
        <v>0</v>
      </c>
    </row>
    <row r="34" spans="1:10" ht="15" customHeight="1">
      <c r="A34" s="579"/>
      <c r="B34" s="580"/>
      <c r="C34" s="581"/>
      <c r="D34" s="582"/>
      <c r="E34" s="583"/>
      <c r="F34" s="584"/>
      <c r="G34" s="585"/>
      <c r="H34" s="586"/>
    </row>
    <row r="35" spans="1:10" ht="23.25" customHeight="1">
      <c r="A35" s="572" t="s">
        <v>277</v>
      </c>
      <c r="B35" s="573"/>
      <c r="C35" s="573"/>
      <c r="D35" s="573"/>
      <c r="E35" s="573"/>
      <c r="F35" s="573"/>
      <c r="G35" s="573"/>
      <c r="H35" s="574"/>
      <c r="J35" s="575"/>
    </row>
    <row r="36" spans="1:10" ht="15" customHeight="1">
      <c r="A36" s="576" t="s">
        <v>266</v>
      </c>
      <c r="B36" s="491">
        <f>'100 Series'!B$21</f>
        <v>2051</v>
      </c>
      <c r="C36" s="49"/>
      <c r="D36" s="49"/>
      <c r="E36" s="131"/>
      <c r="F36" s="70">
        <f>+C36</f>
        <v>0</v>
      </c>
      <c r="G36" s="68">
        <f>+F36*0.13</f>
        <v>0</v>
      </c>
      <c r="H36" s="577">
        <f>+F36+G36</f>
        <v>0</v>
      </c>
    </row>
    <row r="37" spans="1:10" ht="15" customHeight="1">
      <c r="A37" s="576" t="s">
        <v>267</v>
      </c>
      <c r="B37" s="491">
        <f>'100 Series'!B$21</f>
        <v>2051</v>
      </c>
      <c r="C37" s="49"/>
      <c r="D37" s="49"/>
      <c r="E37" s="131"/>
      <c r="F37" s="70">
        <f>+C37</f>
        <v>0</v>
      </c>
      <c r="G37" s="68">
        <f t="shared" ref="G37:G38" si="10">+F37*0.13</f>
        <v>0</v>
      </c>
      <c r="H37" s="577">
        <f t="shared" ref="H37:H38" si="11">+F37+G37</f>
        <v>0</v>
      </c>
    </row>
    <row r="38" spans="1:10" ht="15" customHeight="1">
      <c r="A38" s="576" t="s">
        <v>268</v>
      </c>
      <c r="B38" s="491">
        <f>'100 Series'!B$21</f>
        <v>2051</v>
      </c>
      <c r="C38" s="49"/>
      <c r="D38" s="49"/>
      <c r="E38" s="131"/>
      <c r="F38" s="70">
        <f>+C38</f>
        <v>0</v>
      </c>
      <c r="G38" s="68">
        <f t="shared" si="10"/>
        <v>0</v>
      </c>
      <c r="H38" s="577">
        <f t="shared" si="11"/>
        <v>0</v>
      </c>
    </row>
    <row r="39" spans="1:10" ht="6.95" customHeight="1">
      <c r="A39" s="576"/>
      <c r="B39" s="491"/>
      <c r="C39" s="49"/>
      <c r="D39" s="49"/>
      <c r="E39" s="131"/>
      <c r="F39" s="56"/>
      <c r="G39" s="50"/>
      <c r="H39" s="578"/>
    </row>
    <row r="40" spans="1:10" ht="15" customHeight="1">
      <c r="A40" s="576" t="s">
        <v>269</v>
      </c>
      <c r="B40" s="491">
        <f>'100 Series'!B$26</f>
        <v>2191</v>
      </c>
      <c r="C40" s="49"/>
      <c r="D40" s="49"/>
      <c r="E40" s="131"/>
      <c r="F40" s="70">
        <f>+C40</f>
        <v>0</v>
      </c>
      <c r="G40" s="68">
        <f t="shared" ref="G40:G42" si="12">+F40*0.13</f>
        <v>0</v>
      </c>
      <c r="H40" s="577">
        <f t="shared" ref="H40:H42" si="13">+F40+G40</f>
        <v>0</v>
      </c>
    </row>
    <row r="41" spans="1:10" ht="15" customHeight="1">
      <c r="A41" s="576" t="s">
        <v>270</v>
      </c>
      <c r="B41" s="491">
        <f>'100 Series'!B$26</f>
        <v>2191</v>
      </c>
      <c r="C41" s="49"/>
      <c r="D41" s="49"/>
      <c r="E41" s="131"/>
      <c r="F41" s="70">
        <f>+C41</f>
        <v>0</v>
      </c>
      <c r="G41" s="68">
        <f t="shared" si="12"/>
        <v>0</v>
      </c>
      <c r="H41" s="577">
        <f t="shared" si="13"/>
        <v>0</v>
      </c>
    </row>
    <row r="42" spans="1:10" ht="15" customHeight="1">
      <c r="A42" s="576" t="s">
        <v>271</v>
      </c>
      <c r="B42" s="491">
        <f>'100 Series'!B$26</f>
        <v>2191</v>
      </c>
      <c r="C42" s="49"/>
      <c r="D42" s="49"/>
      <c r="E42" s="131"/>
      <c r="F42" s="70">
        <f>+C42</f>
        <v>0</v>
      </c>
      <c r="G42" s="68">
        <f t="shared" si="12"/>
        <v>0</v>
      </c>
      <c r="H42" s="577">
        <f t="shared" si="13"/>
        <v>0</v>
      </c>
    </row>
    <row r="43" spans="1:10" ht="6.95" customHeight="1">
      <c r="A43" s="576"/>
      <c r="B43" s="491"/>
      <c r="C43" s="49"/>
      <c r="D43" s="49"/>
      <c r="E43" s="131"/>
      <c r="F43" s="56"/>
      <c r="G43" s="50"/>
      <c r="H43" s="578"/>
    </row>
    <row r="44" spans="1:10" ht="15" customHeight="1">
      <c r="A44" s="576" t="s">
        <v>272</v>
      </c>
      <c r="B44" s="491">
        <f>'100 Series'!B$36</f>
        <v>2140</v>
      </c>
      <c r="C44" s="49"/>
      <c r="D44" s="49"/>
      <c r="E44" s="131"/>
      <c r="F44" s="70">
        <f>+C44</f>
        <v>0</v>
      </c>
      <c r="G44" s="68">
        <f t="shared" ref="G44:G46" si="14">+F44*0.13</f>
        <v>0</v>
      </c>
      <c r="H44" s="577">
        <f t="shared" ref="H44:H46" si="15">+F44+G44</f>
        <v>0</v>
      </c>
    </row>
    <row r="45" spans="1:10" ht="15" customHeight="1">
      <c r="A45" s="576" t="s">
        <v>273</v>
      </c>
      <c r="B45" s="491">
        <f>'100 Series'!B$36</f>
        <v>2140</v>
      </c>
      <c r="C45" s="49"/>
      <c r="D45" s="49"/>
      <c r="E45" s="131"/>
      <c r="F45" s="70">
        <f>+C45</f>
        <v>0</v>
      </c>
      <c r="G45" s="68">
        <f t="shared" si="14"/>
        <v>0</v>
      </c>
      <c r="H45" s="577">
        <f t="shared" si="15"/>
        <v>0</v>
      </c>
    </row>
    <row r="46" spans="1:10" ht="15" customHeight="1">
      <c r="A46" s="576" t="s">
        <v>274</v>
      </c>
      <c r="B46" s="491">
        <f>'100 Series'!B$36</f>
        <v>2140</v>
      </c>
      <c r="C46" s="49"/>
      <c r="D46" s="49"/>
      <c r="E46" s="131"/>
      <c r="F46" s="70">
        <f>+C46</f>
        <v>0</v>
      </c>
      <c r="G46" s="68">
        <f t="shared" si="14"/>
        <v>0</v>
      </c>
      <c r="H46" s="577">
        <f t="shared" si="15"/>
        <v>0</v>
      </c>
    </row>
    <row r="47" spans="1:10" ht="6.95" customHeight="1">
      <c r="A47" s="576"/>
      <c r="B47" s="491"/>
      <c r="C47" s="49"/>
      <c r="D47" s="49"/>
      <c r="E47" s="131"/>
      <c r="F47" s="56"/>
      <c r="G47" s="50"/>
      <c r="H47" s="578"/>
    </row>
    <row r="48" spans="1:10" s="607" customFormat="1" ht="15" customHeight="1">
      <c r="A48" s="603" t="s">
        <v>275</v>
      </c>
      <c r="B48" s="491">
        <f>'100 Series'!B$41</f>
        <v>2135</v>
      </c>
      <c r="C48" s="131"/>
      <c r="D48" s="131"/>
      <c r="E48" s="131"/>
      <c r="F48" s="604">
        <f>+C48</f>
        <v>0</v>
      </c>
      <c r="G48" s="605">
        <f t="shared" ref="G48" si="16">+F48*0.13</f>
        <v>0</v>
      </c>
      <c r="H48" s="606">
        <f t="shared" ref="H48" si="17">+F48+G48</f>
        <v>0</v>
      </c>
    </row>
    <row r="49" spans="1:10" ht="6.95" customHeight="1">
      <c r="A49" s="576"/>
      <c r="B49" s="491"/>
      <c r="C49" s="49"/>
      <c r="D49" s="49"/>
      <c r="E49" s="131"/>
      <c r="F49" s="56"/>
      <c r="G49" s="50"/>
      <c r="H49" s="578"/>
    </row>
    <row r="50" spans="1:10" ht="15" customHeight="1">
      <c r="A50" s="576" t="s">
        <v>276</v>
      </c>
      <c r="B50" s="491">
        <f>'100 Series'!B$44</f>
        <v>2315</v>
      </c>
      <c r="C50" s="49"/>
      <c r="D50" s="49"/>
      <c r="E50" s="131"/>
      <c r="F50" s="70">
        <f>+C50</f>
        <v>0</v>
      </c>
      <c r="G50" s="68">
        <f t="shared" ref="G50" si="18">+F50*0.13</f>
        <v>0</v>
      </c>
      <c r="H50" s="577">
        <f t="shared" ref="H50" si="19">+F50+G50</f>
        <v>0</v>
      </c>
    </row>
    <row r="51" spans="1:10" ht="15" customHeight="1">
      <c r="A51" s="579"/>
      <c r="B51" s="580"/>
      <c r="C51" s="581"/>
      <c r="D51" s="582"/>
      <c r="E51" s="583"/>
      <c r="F51" s="584"/>
      <c r="G51" s="585"/>
      <c r="H51" s="586"/>
    </row>
    <row r="52" spans="1:10" ht="23.25" customHeight="1">
      <c r="A52" s="587" t="s">
        <v>278</v>
      </c>
      <c r="B52" s="588"/>
      <c r="C52" s="588"/>
      <c r="D52" s="588"/>
      <c r="E52" s="588"/>
      <c r="F52" s="588"/>
      <c r="G52" s="588"/>
      <c r="H52" s="589"/>
      <c r="J52" s="575"/>
    </row>
    <row r="53" spans="1:10" ht="15" customHeight="1">
      <c r="A53" s="576" t="s">
        <v>266</v>
      </c>
      <c r="B53" s="491">
        <f>'100 Series'!B$21</f>
        <v>2051</v>
      </c>
      <c r="C53" s="49"/>
      <c r="D53" s="49"/>
      <c r="E53" s="131"/>
      <c r="F53" s="70">
        <f>+C53</f>
        <v>0</v>
      </c>
      <c r="G53" s="68">
        <f>+F53*0.13</f>
        <v>0</v>
      </c>
      <c r="H53" s="577">
        <f>+F53+G53</f>
        <v>0</v>
      </c>
    </row>
    <row r="54" spans="1:10" ht="15" customHeight="1">
      <c r="A54" s="576" t="s">
        <v>267</v>
      </c>
      <c r="B54" s="491">
        <f>'100 Series'!B$21</f>
        <v>2051</v>
      </c>
      <c r="C54" s="49"/>
      <c r="D54" s="49"/>
      <c r="E54" s="131"/>
      <c r="F54" s="70">
        <f>+C54</f>
        <v>0</v>
      </c>
      <c r="G54" s="68">
        <f t="shared" ref="G54:G55" si="20">+F54*0.13</f>
        <v>0</v>
      </c>
      <c r="H54" s="577">
        <f t="shared" ref="H54:H55" si="21">+F54+G54</f>
        <v>0</v>
      </c>
    </row>
    <row r="55" spans="1:10" ht="15" customHeight="1">
      <c r="A55" s="576" t="s">
        <v>268</v>
      </c>
      <c r="B55" s="491">
        <f>'100 Series'!B$21</f>
        <v>2051</v>
      </c>
      <c r="C55" s="49"/>
      <c r="D55" s="49"/>
      <c r="E55" s="131"/>
      <c r="F55" s="70">
        <f>+C55</f>
        <v>0</v>
      </c>
      <c r="G55" s="68">
        <f t="shared" si="20"/>
        <v>0</v>
      </c>
      <c r="H55" s="577">
        <f t="shared" si="21"/>
        <v>0</v>
      </c>
    </row>
    <row r="56" spans="1:10" ht="6.95" customHeight="1">
      <c r="A56" s="576"/>
      <c r="B56" s="491"/>
      <c r="C56" s="49"/>
      <c r="D56" s="49"/>
      <c r="E56" s="131"/>
      <c r="F56" s="56"/>
      <c r="G56" s="50"/>
      <c r="H56" s="578"/>
    </row>
    <row r="57" spans="1:10" ht="15" customHeight="1">
      <c r="A57" s="576" t="s">
        <v>269</v>
      </c>
      <c r="B57" s="491">
        <f>'100 Series'!B$26</f>
        <v>2191</v>
      </c>
      <c r="C57" s="49"/>
      <c r="D57" s="49"/>
      <c r="E57" s="131"/>
      <c r="F57" s="70">
        <f>+C57</f>
        <v>0</v>
      </c>
      <c r="G57" s="68">
        <f t="shared" ref="G57:G59" si="22">+F57*0.13</f>
        <v>0</v>
      </c>
      <c r="H57" s="577">
        <f t="shared" ref="H57:H59" si="23">+F57+G57</f>
        <v>0</v>
      </c>
    </row>
    <row r="58" spans="1:10" ht="15" customHeight="1">
      <c r="A58" s="576" t="s">
        <v>270</v>
      </c>
      <c r="B58" s="491">
        <f>'100 Series'!B$26</f>
        <v>2191</v>
      </c>
      <c r="C58" s="49"/>
      <c r="D58" s="49"/>
      <c r="E58" s="131"/>
      <c r="F58" s="70">
        <f>+C58</f>
        <v>0</v>
      </c>
      <c r="G58" s="68">
        <f t="shared" si="22"/>
        <v>0</v>
      </c>
      <c r="H58" s="577">
        <f t="shared" si="23"/>
        <v>0</v>
      </c>
    </row>
    <row r="59" spans="1:10" ht="15" customHeight="1">
      <c r="A59" s="576" t="s">
        <v>271</v>
      </c>
      <c r="B59" s="491">
        <f>'100 Series'!B$26</f>
        <v>2191</v>
      </c>
      <c r="C59" s="49"/>
      <c r="D59" s="49"/>
      <c r="E59" s="131"/>
      <c r="F59" s="70">
        <f>+C59</f>
        <v>0</v>
      </c>
      <c r="G59" s="68">
        <f t="shared" si="22"/>
        <v>0</v>
      </c>
      <c r="H59" s="577">
        <f t="shared" si="23"/>
        <v>0</v>
      </c>
    </row>
    <row r="60" spans="1:10" ht="6.95" customHeight="1">
      <c r="A60" s="576"/>
      <c r="B60" s="491"/>
      <c r="C60" s="49"/>
      <c r="D60" s="49"/>
      <c r="E60" s="131"/>
      <c r="F60" s="56"/>
      <c r="G60" s="50"/>
      <c r="H60" s="578"/>
    </row>
    <row r="61" spans="1:10" ht="15" customHeight="1">
      <c r="A61" s="576" t="s">
        <v>272</v>
      </c>
      <c r="B61" s="491">
        <f>'100 Series'!B$36</f>
        <v>2140</v>
      </c>
      <c r="C61" s="49"/>
      <c r="D61" s="49"/>
      <c r="E61" s="131"/>
      <c r="F61" s="70">
        <f>+C61</f>
        <v>0</v>
      </c>
      <c r="G61" s="68">
        <f t="shared" ref="G61:G63" si="24">+F61*0.13</f>
        <v>0</v>
      </c>
      <c r="H61" s="577">
        <f t="shared" ref="H61:H63" si="25">+F61+G61</f>
        <v>0</v>
      </c>
    </row>
    <row r="62" spans="1:10" ht="15" customHeight="1">
      <c r="A62" s="576" t="s">
        <v>273</v>
      </c>
      <c r="B62" s="491">
        <f>'100 Series'!B$36</f>
        <v>2140</v>
      </c>
      <c r="C62" s="49"/>
      <c r="D62" s="49"/>
      <c r="E62" s="131"/>
      <c r="F62" s="70">
        <f>+C62</f>
        <v>0</v>
      </c>
      <c r="G62" s="68">
        <f t="shared" si="24"/>
        <v>0</v>
      </c>
      <c r="H62" s="577">
        <f t="shared" si="25"/>
        <v>0</v>
      </c>
    </row>
    <row r="63" spans="1:10" ht="15" customHeight="1">
      <c r="A63" s="576" t="s">
        <v>274</v>
      </c>
      <c r="B63" s="491">
        <f>'100 Series'!B$36</f>
        <v>2140</v>
      </c>
      <c r="C63" s="49"/>
      <c r="D63" s="49"/>
      <c r="E63" s="131"/>
      <c r="F63" s="70">
        <f>+C63</f>
        <v>0</v>
      </c>
      <c r="G63" s="68">
        <f t="shared" si="24"/>
        <v>0</v>
      </c>
      <c r="H63" s="577">
        <f t="shared" si="25"/>
        <v>0</v>
      </c>
    </row>
    <row r="64" spans="1:10" ht="6.95" customHeight="1">
      <c r="A64" s="576"/>
      <c r="B64" s="491"/>
      <c r="C64" s="49"/>
      <c r="D64" s="49"/>
      <c r="E64" s="131"/>
      <c r="F64" s="56"/>
      <c r="G64" s="50"/>
      <c r="H64" s="578"/>
    </row>
    <row r="65" spans="1:8" s="607" customFormat="1" ht="15" customHeight="1">
      <c r="A65" s="603" t="s">
        <v>275</v>
      </c>
      <c r="B65" s="491">
        <f>'100 Series'!B$41</f>
        <v>2135</v>
      </c>
      <c r="C65" s="131"/>
      <c r="D65" s="131"/>
      <c r="E65" s="131"/>
      <c r="F65" s="604">
        <f>+C65</f>
        <v>0</v>
      </c>
      <c r="G65" s="605">
        <f t="shared" ref="G65" si="26">+F65*0.13</f>
        <v>0</v>
      </c>
      <c r="H65" s="606">
        <f t="shared" ref="H65" si="27">+F65+G65</f>
        <v>0</v>
      </c>
    </row>
    <row r="66" spans="1:8" ht="6.95" customHeight="1">
      <c r="A66" s="576"/>
      <c r="B66" s="491"/>
      <c r="C66" s="49"/>
      <c r="D66" s="49"/>
      <c r="E66" s="131"/>
      <c r="F66" s="56"/>
      <c r="G66" s="50"/>
      <c r="H66" s="578"/>
    </row>
    <row r="67" spans="1:8" ht="15" customHeight="1" thickBot="1">
      <c r="A67" s="576" t="s">
        <v>276</v>
      </c>
      <c r="B67" s="491">
        <f>'100 Series'!B$44</f>
        <v>2315</v>
      </c>
      <c r="C67" s="49"/>
      <c r="D67" s="49"/>
      <c r="E67" s="131"/>
      <c r="F67" s="70">
        <f>+C67</f>
        <v>0</v>
      </c>
      <c r="G67" s="68">
        <f t="shared" ref="G67" si="28">+F67*0.13</f>
        <v>0</v>
      </c>
      <c r="H67" s="577">
        <f t="shared" ref="H67" si="29">+F67+G67</f>
        <v>0</v>
      </c>
    </row>
    <row r="68" spans="1:8" ht="18" customHeight="1" thickTop="1" thickBot="1">
      <c r="A68" s="590"/>
      <c r="B68" s="591"/>
      <c r="C68" s="591"/>
      <c r="D68" s="591"/>
      <c r="E68" s="591"/>
      <c r="F68" s="591"/>
      <c r="G68" s="591"/>
      <c r="H68" s="592"/>
    </row>
    <row r="69" spans="1:8" ht="16.5" customHeight="1" thickTop="1" thickBot="1">
      <c r="A69" s="593" t="s">
        <v>10</v>
      </c>
      <c r="B69" s="513"/>
      <c r="C69" s="514"/>
      <c r="D69" s="513"/>
      <c r="E69" s="513"/>
      <c r="F69" s="513"/>
      <c r="G69" s="515"/>
      <c r="H69" s="594"/>
    </row>
    <row r="70" spans="1:8" ht="15" customHeight="1" thickTop="1">
      <c r="A70" s="596"/>
      <c r="B70" s="521" t="s">
        <v>17</v>
      </c>
      <c r="C70" s="522"/>
      <c r="D70" s="522"/>
      <c r="E70" s="522"/>
      <c r="F70" s="522"/>
      <c r="G70" s="522"/>
      <c r="H70" s="594"/>
    </row>
    <row r="71" spans="1:8" ht="12" customHeight="1">
      <c r="A71" s="596"/>
      <c r="B71" s="522"/>
      <c r="C71" s="522"/>
      <c r="D71" s="522"/>
      <c r="E71" s="522"/>
      <c r="F71" s="522"/>
      <c r="G71" s="522"/>
      <c r="H71" s="594"/>
    </row>
    <row r="72" spans="1:8" ht="12" customHeight="1">
      <c r="A72" s="595" t="s">
        <v>21</v>
      </c>
      <c r="B72" s="522"/>
      <c r="C72" s="522"/>
      <c r="D72" s="522"/>
      <c r="E72" s="522"/>
      <c r="F72" s="522"/>
      <c r="G72" s="522"/>
      <c r="H72" s="594"/>
    </row>
    <row r="73" spans="1:8" ht="12" customHeight="1">
      <c r="A73" s="595" t="s">
        <v>22</v>
      </c>
      <c r="B73" s="522"/>
      <c r="C73" s="522"/>
      <c r="D73" s="522"/>
      <c r="E73" s="522"/>
      <c r="F73" s="522"/>
      <c r="G73" s="522"/>
      <c r="H73" s="594"/>
    </row>
    <row r="74" spans="1:8" ht="12" customHeight="1">
      <c r="A74" s="595" t="s">
        <v>23</v>
      </c>
      <c r="B74" s="523"/>
      <c r="C74" s="524"/>
      <c r="D74" s="524"/>
      <c r="E74" s="524"/>
      <c r="F74" s="522"/>
      <c r="G74" s="522"/>
      <c r="H74" s="594"/>
    </row>
    <row r="75" spans="1:8" ht="12" customHeight="1">
      <c r="A75" s="597" t="s">
        <v>24</v>
      </c>
      <c r="B75" s="522"/>
      <c r="C75" s="522"/>
      <c r="D75" s="522"/>
      <c r="E75" s="522"/>
      <c r="F75" s="522"/>
      <c r="G75" s="524"/>
      <c r="H75" s="598"/>
    </row>
    <row r="76" spans="1:8" ht="12" customHeight="1">
      <c r="A76" s="597" t="s">
        <v>25</v>
      </c>
      <c r="B76" s="522"/>
      <c r="C76" s="522"/>
      <c r="D76" s="524"/>
      <c r="E76" s="524"/>
      <c r="F76" s="524"/>
      <c r="G76" s="522"/>
      <c r="H76" s="594"/>
    </row>
    <row r="77" spans="1:8" ht="12" customHeight="1">
      <c r="A77" s="595" t="s">
        <v>26</v>
      </c>
      <c r="B77" s="522"/>
      <c r="C77" s="522"/>
      <c r="D77" s="522"/>
      <c r="E77" s="522"/>
      <c r="F77" s="522"/>
      <c r="G77" s="522"/>
      <c r="H77" s="594"/>
    </row>
    <row r="78" spans="1:8" ht="12" customHeight="1">
      <c r="A78" s="595" t="s">
        <v>27</v>
      </c>
      <c r="B78" s="522"/>
      <c r="C78" s="522"/>
      <c r="D78" s="522"/>
      <c r="E78" s="522"/>
      <c r="F78" s="522"/>
      <c r="G78" s="522"/>
      <c r="H78" s="594"/>
    </row>
    <row r="79" spans="1:8" ht="12" customHeight="1">
      <c r="A79" s="595" t="s">
        <v>28</v>
      </c>
      <c r="B79" s="522"/>
      <c r="C79" s="522"/>
      <c r="D79" s="522"/>
      <c r="E79" s="522"/>
      <c r="F79" s="522"/>
      <c r="G79" s="522"/>
      <c r="H79" s="594"/>
    </row>
    <row r="80" spans="1:8" ht="12" customHeight="1">
      <c r="A80" s="597" t="s">
        <v>29</v>
      </c>
      <c r="B80" s="522"/>
      <c r="C80" s="522"/>
      <c r="D80" s="522"/>
      <c r="E80" s="522"/>
      <c r="F80" s="527" t="s">
        <v>43</v>
      </c>
      <c r="G80" s="527"/>
      <c r="H80" s="599"/>
    </row>
    <row r="81" spans="1:8" ht="12" customHeight="1">
      <c r="A81" s="595"/>
      <c r="B81" s="518"/>
      <c r="C81" s="518"/>
      <c r="D81" s="518"/>
      <c r="E81" s="518"/>
      <c r="F81" s="518"/>
      <c r="G81" s="518"/>
      <c r="H81" s="594"/>
    </row>
    <row r="82" spans="1:8" ht="15.75">
      <c r="A82" s="600" t="s">
        <v>16</v>
      </c>
      <c r="C82" s="530">
        <v>60</v>
      </c>
      <c r="D82" s="427" t="s">
        <v>11</v>
      </c>
      <c r="F82" s="527" t="str">
        <f>'100 Series'!E66</f>
        <v xml:space="preserve">Valecraft Homes (2019) Initials: </v>
      </c>
      <c r="G82" s="527"/>
      <c r="H82" s="599"/>
    </row>
    <row r="83" spans="1:8" ht="12.75" customHeight="1" thickBot="1">
      <c r="A83" s="601"/>
      <c r="B83" s="514"/>
      <c r="C83" s="514"/>
      <c r="D83" s="514"/>
      <c r="E83" s="514"/>
      <c r="F83" s="514"/>
      <c r="G83" s="514"/>
      <c r="H83" s="569"/>
    </row>
    <row r="84" spans="1:8" ht="16.5" customHeight="1" thickTop="1"/>
    <row r="85" spans="1:8" ht="12" customHeight="1"/>
    <row r="86" spans="1:8" ht="12" customHeight="1"/>
    <row r="87" spans="1:8" ht="12" customHeight="1"/>
    <row r="88" spans="1:8" ht="12.75" customHeight="1"/>
    <row r="89" spans="1:8" ht="12" customHeight="1"/>
    <row r="90" spans="1:8" ht="12" customHeight="1"/>
    <row r="91" spans="1:8" ht="12" customHeight="1"/>
    <row r="92" spans="1:8" ht="9" customHeight="1"/>
    <row r="93" spans="1:8" ht="12" customHeight="1"/>
  </sheetData>
  <mergeCells count="6">
    <mergeCell ref="C2:F2"/>
    <mergeCell ref="A11:H11"/>
    <mergeCell ref="A18:H18"/>
    <mergeCell ref="A35:H35"/>
    <mergeCell ref="A52:H52"/>
    <mergeCell ref="A68:G68"/>
  </mergeCells>
  <printOptions horizontalCentered="1"/>
  <pageMargins left="0" right="0" top="0" bottom="0" header="0.5" footer="0.5"/>
  <pageSetup paperSize="5" scale="86" fitToHeight="0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view="pageBreakPreview" zoomScaleNormal="100" zoomScaleSheetLayoutView="100" workbookViewId="0">
      <selection activeCell="D45" sqref="D45"/>
    </sheetView>
  </sheetViews>
  <sheetFormatPr defaultColWidth="9.6640625" defaultRowHeight="15"/>
  <cols>
    <col min="1" max="1" width="16" style="146" customWidth="1"/>
    <col min="2" max="2" width="8.33203125" style="146" customWidth="1"/>
    <col min="3" max="3" width="8.5546875" style="146" customWidth="1"/>
    <col min="4" max="4" width="15" style="146" bestFit="1" customWidth="1"/>
    <col min="5" max="5" width="9.88671875" style="146" customWidth="1"/>
    <col min="6" max="6" width="8.109375" style="146" customWidth="1"/>
    <col min="7" max="7" width="9.33203125" style="146" customWidth="1"/>
    <col min="8" max="8" width="10.6640625" style="146" customWidth="1"/>
    <col min="9" max="9" width="10.6640625" style="146" bestFit="1" customWidth="1"/>
    <col min="10" max="16384" width="9.6640625" style="146"/>
  </cols>
  <sheetData>
    <row r="1" spans="1:10" ht="11.25" customHeight="1">
      <c r="A1" s="288"/>
      <c r="B1" s="289"/>
      <c r="C1" s="289"/>
      <c r="D1" s="289"/>
      <c r="E1" s="289"/>
      <c r="F1" s="322"/>
      <c r="G1" s="322"/>
      <c r="H1" s="323"/>
      <c r="I1" s="290"/>
    </row>
    <row r="2" spans="1:10" ht="21" customHeight="1">
      <c r="A2" s="367" t="str">
        <f>'100 Series'!A2</f>
        <v>BID SUBMISSION</v>
      </c>
      <c r="B2" s="368"/>
      <c r="C2" s="368"/>
      <c r="D2" s="368"/>
      <c r="E2" s="368"/>
      <c r="F2" s="368"/>
      <c r="G2" s="368"/>
      <c r="H2" s="368"/>
      <c r="I2" s="369"/>
    </row>
    <row r="3" spans="1:10" ht="14.25" customHeight="1">
      <c r="A3" s="291"/>
      <c r="B3" s="148"/>
      <c r="C3" s="148"/>
      <c r="D3" s="148"/>
      <c r="E3" s="148"/>
      <c r="F3" s="149"/>
      <c r="G3" s="23" t="s">
        <v>0</v>
      </c>
      <c r="H3" s="217">
        <f>'100 Series'!G3</f>
        <v>44287</v>
      </c>
      <c r="I3" s="324"/>
    </row>
    <row r="4" spans="1:10" ht="15" customHeight="1">
      <c r="A4" s="292" t="s">
        <v>18</v>
      </c>
      <c r="B4" s="67" t="s">
        <v>218</v>
      </c>
      <c r="C4" s="151"/>
      <c r="D4" s="151"/>
      <c r="E4" s="151"/>
      <c r="F4" s="152"/>
      <c r="G4" s="152"/>
      <c r="H4" s="152"/>
      <c r="I4" s="293"/>
    </row>
    <row r="5" spans="1:10" ht="15" customHeight="1">
      <c r="A5" s="292" t="s">
        <v>19</v>
      </c>
      <c r="B5" s="153" t="s">
        <v>44</v>
      </c>
      <c r="C5" s="154"/>
      <c r="D5" s="155"/>
      <c r="E5" s="156"/>
      <c r="F5" s="156"/>
      <c r="G5" s="156" t="s">
        <v>2</v>
      </c>
      <c r="H5" s="377">
        <f>'100 Series'!G5</f>
        <v>0</v>
      </c>
      <c r="I5" s="378"/>
      <c r="J5" s="155"/>
    </row>
    <row r="6" spans="1:10" ht="15" customHeight="1">
      <c r="A6" s="292"/>
      <c r="B6" s="156" t="s">
        <v>1</v>
      </c>
      <c r="C6" s="156"/>
      <c r="D6" s="156"/>
      <c r="E6" s="156"/>
      <c r="F6" s="156"/>
      <c r="G6" s="156"/>
      <c r="H6" s="375"/>
      <c r="I6" s="376"/>
    </row>
    <row r="7" spans="1:10" ht="15" customHeight="1">
      <c r="A7" s="292" t="s">
        <v>3</v>
      </c>
      <c r="B7" s="41">
        <f>'100 Series'!B7</f>
        <v>0</v>
      </c>
      <c r="C7" s="157"/>
      <c r="D7" s="160"/>
      <c r="E7" s="159"/>
      <c r="F7" s="41"/>
      <c r="G7" s="41"/>
      <c r="H7" s="156"/>
      <c r="I7" s="325"/>
    </row>
    <row r="8" spans="1:10" ht="15" customHeight="1">
      <c r="A8" s="292"/>
      <c r="B8" s="155"/>
      <c r="C8" s="155"/>
      <c r="D8" s="155"/>
      <c r="E8" s="155"/>
      <c r="F8" s="156"/>
      <c r="G8" s="156" t="s">
        <v>4</v>
      </c>
      <c r="H8" s="155"/>
      <c r="I8" s="326"/>
    </row>
    <row r="9" spans="1:10" ht="15" customHeight="1">
      <c r="A9" s="292" t="s">
        <v>20</v>
      </c>
      <c r="B9" s="163" t="s">
        <v>32</v>
      </c>
      <c r="C9" s="156"/>
      <c r="D9" s="156"/>
      <c r="E9" s="164"/>
      <c r="F9" s="204"/>
      <c r="G9" s="41" t="str">
        <f>'100 Series'!E9</f>
        <v>April 1, 2021 to March 31, 2022</v>
      </c>
      <c r="H9" s="160"/>
      <c r="I9" s="294"/>
    </row>
    <row r="10" spans="1:10" ht="15" customHeight="1" thickBot="1">
      <c r="A10" s="295"/>
      <c r="B10" s="155"/>
      <c r="C10" s="156"/>
      <c r="D10" s="156"/>
      <c r="E10" s="164"/>
      <c r="F10" s="167"/>
      <c r="G10" s="156"/>
      <c r="H10" s="156"/>
      <c r="I10" s="325"/>
    </row>
    <row r="11" spans="1:10" ht="15" customHeight="1" thickTop="1" thickBot="1">
      <c r="A11" s="297"/>
      <c r="B11" s="169" t="s">
        <v>1</v>
      </c>
      <c r="C11" s="170" t="s">
        <v>1</v>
      </c>
      <c r="D11" s="170"/>
      <c r="E11" s="171" t="s">
        <v>5</v>
      </c>
      <c r="F11" s="172" t="s">
        <v>30</v>
      </c>
      <c r="G11" s="317" t="s">
        <v>6</v>
      </c>
      <c r="H11" s="373" t="s">
        <v>115</v>
      </c>
      <c r="I11" s="374"/>
    </row>
    <row r="12" spans="1:10" ht="15" customHeight="1" thickTop="1">
      <c r="A12" s="298" t="s">
        <v>7</v>
      </c>
      <c r="B12" s="175" t="s">
        <v>13</v>
      </c>
      <c r="C12" s="205" t="s">
        <v>31</v>
      </c>
      <c r="D12" s="205" t="s">
        <v>204</v>
      </c>
      <c r="E12" s="177" t="s">
        <v>12</v>
      </c>
      <c r="F12" s="178">
        <v>0.13</v>
      </c>
      <c r="G12" s="179"/>
      <c r="H12" s="206" t="s">
        <v>117</v>
      </c>
      <c r="I12" s="327" t="s">
        <v>117</v>
      </c>
    </row>
    <row r="13" spans="1:10" ht="15" customHeight="1">
      <c r="A13" s="300" t="s">
        <v>1</v>
      </c>
      <c r="B13" s="182" t="s">
        <v>14</v>
      </c>
      <c r="C13" s="205" t="s">
        <v>48</v>
      </c>
      <c r="D13" s="379" t="s">
        <v>211</v>
      </c>
      <c r="E13" s="183" t="s">
        <v>33</v>
      </c>
      <c r="F13" s="184"/>
      <c r="G13" s="185"/>
      <c r="H13" s="186" t="s">
        <v>116</v>
      </c>
      <c r="I13" s="328" t="s">
        <v>122</v>
      </c>
    </row>
    <row r="14" spans="1:10" ht="15" customHeight="1">
      <c r="A14" s="302" t="s">
        <v>8</v>
      </c>
      <c r="B14" s="188" t="s">
        <v>15</v>
      </c>
      <c r="C14" s="176">
        <v>121</v>
      </c>
      <c r="D14" s="380"/>
      <c r="E14" s="183" t="s">
        <v>34</v>
      </c>
      <c r="F14" s="184" t="s">
        <v>1</v>
      </c>
      <c r="G14" s="185" t="s">
        <v>1</v>
      </c>
      <c r="H14" s="189">
        <v>121</v>
      </c>
      <c r="I14" s="329">
        <v>121</v>
      </c>
    </row>
    <row r="15" spans="1:10" ht="15" customHeight="1" thickBot="1">
      <c r="A15" s="303" t="s">
        <v>1</v>
      </c>
      <c r="B15" s="191" t="s">
        <v>1</v>
      </c>
      <c r="C15" s="192">
        <v>1</v>
      </c>
      <c r="D15" s="215" t="s">
        <v>209</v>
      </c>
      <c r="E15" s="208">
        <v>121</v>
      </c>
      <c r="F15" s="194"/>
      <c r="G15" s="195"/>
      <c r="H15" s="192">
        <v>1</v>
      </c>
      <c r="I15" s="330">
        <v>1</v>
      </c>
    </row>
    <row r="16" spans="1:10" ht="15" customHeight="1" thickTop="1">
      <c r="A16" s="370" t="s">
        <v>201</v>
      </c>
      <c r="B16" s="371"/>
      <c r="C16" s="371"/>
      <c r="D16" s="371"/>
      <c r="E16" s="371"/>
      <c r="F16" s="371"/>
      <c r="G16" s="371"/>
      <c r="H16" s="371"/>
      <c r="I16" s="372"/>
    </row>
    <row r="17" spans="1:9" s="219" customFormat="1" ht="15" customHeight="1">
      <c r="A17" s="331" t="s">
        <v>120</v>
      </c>
      <c r="B17" s="40">
        <v>1353</v>
      </c>
      <c r="C17" s="141"/>
      <c r="D17" s="242"/>
      <c r="E17" s="241">
        <f>SUM(C17:D17)</f>
        <v>0</v>
      </c>
      <c r="F17" s="242">
        <f>0.13*(E17)</f>
        <v>0</v>
      </c>
      <c r="G17" s="243">
        <f>+E17+F17</f>
        <v>0</v>
      </c>
      <c r="H17" s="244"/>
      <c r="I17" s="267"/>
    </row>
    <row r="18" spans="1:9" s="219" customFormat="1" ht="15" customHeight="1">
      <c r="A18" s="331" t="s">
        <v>121</v>
      </c>
      <c r="B18" s="40">
        <v>1353</v>
      </c>
      <c r="C18" s="141"/>
      <c r="D18" s="242"/>
      <c r="E18" s="241">
        <f>SUM(C18:D18)</f>
        <v>0</v>
      </c>
      <c r="F18" s="242">
        <f>0.13*(E18)</f>
        <v>0</v>
      </c>
      <c r="G18" s="243">
        <f>+E18+F18</f>
        <v>0</v>
      </c>
      <c r="H18" s="244"/>
      <c r="I18" s="267"/>
    </row>
    <row r="19" spans="1:9" s="219" customFormat="1" ht="15" customHeight="1">
      <c r="A19" s="331"/>
      <c r="B19" s="40"/>
      <c r="C19" s="284" t="s">
        <v>229</v>
      </c>
      <c r="D19" s="7"/>
      <c r="E19" s="241"/>
      <c r="F19" s="7"/>
      <c r="G19" s="19"/>
      <c r="H19" s="244"/>
      <c r="I19" s="267"/>
    </row>
    <row r="20" spans="1:9" s="219" customFormat="1" ht="9" customHeight="1">
      <c r="A20" s="332"/>
      <c r="B20" s="6"/>
      <c r="C20" s="241"/>
      <c r="D20" s="7"/>
      <c r="E20" s="241"/>
      <c r="F20" s="7"/>
      <c r="G20" s="19"/>
      <c r="H20" s="55"/>
      <c r="I20" s="333"/>
    </row>
    <row r="21" spans="1:9" s="219" customFormat="1" ht="15" customHeight="1">
      <c r="A21" s="331" t="s">
        <v>123</v>
      </c>
      <c r="B21" s="40">
        <v>1829</v>
      </c>
      <c r="C21" s="141"/>
      <c r="D21" s="242"/>
      <c r="E21" s="241">
        <f t="shared" ref="E21:E26" si="0">SUM(C21:D21)</f>
        <v>0</v>
      </c>
      <c r="F21" s="242">
        <f>0.13*(E21)</f>
        <v>0</v>
      </c>
      <c r="G21" s="243">
        <f>+E21+F21</f>
        <v>0</v>
      </c>
      <c r="H21" s="218"/>
      <c r="I21" s="267"/>
    </row>
    <row r="22" spans="1:9" s="219" customFormat="1" ht="15" customHeight="1">
      <c r="A22" s="331" t="s">
        <v>124</v>
      </c>
      <c r="B22" s="40">
        <v>1829</v>
      </c>
      <c r="C22" s="141"/>
      <c r="D22" s="242"/>
      <c r="E22" s="241">
        <f t="shared" si="0"/>
        <v>0</v>
      </c>
      <c r="F22" s="242">
        <f t="shared" ref="F22:F23" si="1">0.13*(E22)</f>
        <v>0</v>
      </c>
      <c r="G22" s="243">
        <f t="shared" ref="G22:G23" si="2">+E22+F22</f>
        <v>0</v>
      </c>
      <c r="H22" s="218"/>
      <c r="I22" s="267"/>
    </row>
    <row r="23" spans="1:9" s="219" customFormat="1" ht="15" customHeight="1">
      <c r="A23" s="331" t="s">
        <v>125</v>
      </c>
      <c r="B23" s="40">
        <v>1829</v>
      </c>
      <c r="C23" s="141"/>
      <c r="D23" s="242"/>
      <c r="E23" s="241">
        <f t="shared" si="0"/>
        <v>0</v>
      </c>
      <c r="F23" s="242">
        <f t="shared" si="1"/>
        <v>0</v>
      </c>
      <c r="G23" s="243">
        <f t="shared" si="2"/>
        <v>0</v>
      </c>
      <c r="H23" s="218"/>
      <c r="I23" s="267"/>
    </row>
    <row r="24" spans="1:9" s="219" customFormat="1" ht="15" customHeight="1">
      <c r="A24" s="331" t="s">
        <v>230</v>
      </c>
      <c r="B24" s="40">
        <v>1829</v>
      </c>
      <c r="C24" s="141"/>
      <c r="D24" s="242"/>
      <c r="E24" s="241">
        <f t="shared" si="0"/>
        <v>0</v>
      </c>
      <c r="F24" s="242">
        <f>0.13*(E24)</f>
        <v>0</v>
      </c>
      <c r="G24" s="243">
        <f>+E24+F24</f>
        <v>0</v>
      </c>
      <c r="H24" s="218"/>
      <c r="I24" s="267"/>
    </row>
    <row r="25" spans="1:9" s="219" customFormat="1" ht="15" customHeight="1">
      <c r="A25" s="331" t="s">
        <v>231</v>
      </c>
      <c r="B25" s="40">
        <v>1829</v>
      </c>
      <c r="C25" s="141"/>
      <c r="D25" s="242"/>
      <c r="E25" s="241">
        <f t="shared" si="0"/>
        <v>0</v>
      </c>
      <c r="F25" s="242">
        <f t="shared" ref="F25:F26" si="3">0.13*(E25)</f>
        <v>0</v>
      </c>
      <c r="G25" s="243">
        <f t="shared" ref="G25:G26" si="4">+E25+F25</f>
        <v>0</v>
      </c>
      <c r="H25" s="218"/>
      <c r="I25" s="267"/>
    </row>
    <row r="26" spans="1:9" s="219" customFormat="1" ht="15" customHeight="1">
      <c r="A26" s="331" t="s">
        <v>232</v>
      </c>
      <c r="B26" s="40">
        <v>1829</v>
      </c>
      <c r="C26" s="141"/>
      <c r="D26" s="242"/>
      <c r="E26" s="241">
        <f t="shared" si="0"/>
        <v>0</v>
      </c>
      <c r="F26" s="242">
        <f t="shared" si="3"/>
        <v>0</v>
      </c>
      <c r="G26" s="243">
        <f t="shared" si="4"/>
        <v>0</v>
      </c>
      <c r="H26" s="218"/>
      <c r="I26" s="267"/>
    </row>
    <row r="27" spans="1:9" s="219" customFormat="1" ht="15" customHeight="1">
      <c r="A27" s="331"/>
      <c r="B27" s="40"/>
      <c r="C27" s="284" t="s">
        <v>229</v>
      </c>
      <c r="D27" s="242"/>
      <c r="E27" s="241"/>
      <c r="F27" s="242"/>
      <c r="G27" s="243"/>
      <c r="H27" s="244"/>
      <c r="I27" s="267"/>
    </row>
    <row r="28" spans="1:9" s="219" customFormat="1" ht="9" customHeight="1">
      <c r="A28" s="332"/>
      <c r="B28" s="6"/>
      <c r="C28" s="241"/>
      <c r="D28" s="7"/>
      <c r="E28" s="241"/>
      <c r="F28" s="7"/>
      <c r="G28" s="19"/>
      <c r="H28" s="55"/>
      <c r="I28" s="333"/>
    </row>
    <row r="29" spans="1:9" s="219" customFormat="1" ht="15" customHeight="1">
      <c r="A29" s="331" t="s">
        <v>126</v>
      </c>
      <c r="B29" s="40">
        <v>1317</v>
      </c>
      <c r="C29" s="141"/>
      <c r="D29" s="242"/>
      <c r="E29" s="241">
        <f t="shared" ref="E29:E31" si="5">SUM(C29:D29)</f>
        <v>0</v>
      </c>
      <c r="F29" s="242">
        <f>0.13*(E29)</f>
        <v>0</v>
      </c>
      <c r="G29" s="243">
        <f>+E29+F29</f>
        <v>0</v>
      </c>
      <c r="H29" s="244"/>
      <c r="I29" s="267"/>
    </row>
    <row r="30" spans="1:9" s="219" customFormat="1" ht="15" customHeight="1">
      <c r="A30" s="331" t="s">
        <v>127</v>
      </c>
      <c r="B30" s="40">
        <v>1317</v>
      </c>
      <c r="C30" s="141"/>
      <c r="D30" s="242"/>
      <c r="E30" s="241">
        <f t="shared" si="5"/>
        <v>0</v>
      </c>
      <c r="F30" s="242">
        <f t="shared" ref="F30:F31" si="6">0.13*(E30)</f>
        <v>0</v>
      </c>
      <c r="G30" s="243">
        <f t="shared" ref="G30:G31" si="7">+E30+F30</f>
        <v>0</v>
      </c>
      <c r="H30" s="244"/>
      <c r="I30" s="267"/>
    </row>
    <row r="31" spans="1:9" s="219" customFormat="1" ht="15" customHeight="1">
      <c r="A31" s="331" t="s">
        <v>128</v>
      </c>
      <c r="B31" s="40">
        <v>1317</v>
      </c>
      <c r="C31" s="141"/>
      <c r="D31" s="242"/>
      <c r="E31" s="241">
        <f t="shared" si="5"/>
        <v>0</v>
      </c>
      <c r="F31" s="242">
        <f t="shared" si="6"/>
        <v>0</v>
      </c>
      <c r="G31" s="243">
        <f t="shared" si="7"/>
        <v>0</v>
      </c>
      <c r="H31" s="244"/>
      <c r="I31" s="267"/>
    </row>
    <row r="32" spans="1:9" s="219" customFormat="1" ht="9" customHeight="1">
      <c r="A32" s="332"/>
      <c r="B32" s="6"/>
      <c r="C32" s="241"/>
      <c r="D32" s="7"/>
      <c r="E32" s="241"/>
      <c r="F32" s="7"/>
      <c r="G32" s="19"/>
      <c r="H32" s="55"/>
      <c r="I32" s="333"/>
    </row>
    <row r="33" spans="1:9" s="219" customFormat="1" ht="15" customHeight="1">
      <c r="A33" s="331" t="s">
        <v>220</v>
      </c>
      <c r="B33" s="40">
        <v>1836</v>
      </c>
      <c r="C33" s="141"/>
      <c r="D33" s="242"/>
      <c r="E33" s="241">
        <f t="shared" ref="E33:E38" si="8">SUM(C33:D33)</f>
        <v>0</v>
      </c>
      <c r="F33" s="242">
        <f t="shared" ref="F33:F38" si="9">0.13*(E33)</f>
        <v>0</v>
      </c>
      <c r="G33" s="243">
        <f t="shared" ref="G33:G38" si="10">+E33+F33</f>
        <v>0</v>
      </c>
      <c r="H33" s="244"/>
      <c r="I33" s="267"/>
    </row>
    <row r="34" spans="1:9" s="219" customFormat="1" ht="15" customHeight="1">
      <c r="A34" s="331" t="s">
        <v>221</v>
      </c>
      <c r="B34" s="40">
        <v>1836</v>
      </c>
      <c r="C34" s="141"/>
      <c r="D34" s="242"/>
      <c r="E34" s="241">
        <f t="shared" si="8"/>
        <v>0</v>
      </c>
      <c r="F34" s="242">
        <f t="shared" si="9"/>
        <v>0</v>
      </c>
      <c r="G34" s="243">
        <f t="shared" si="10"/>
        <v>0</v>
      </c>
      <c r="H34" s="244"/>
      <c r="I34" s="267"/>
    </row>
    <row r="35" spans="1:9" s="219" customFormat="1" ht="15" customHeight="1">
      <c r="A35" s="331" t="s">
        <v>222</v>
      </c>
      <c r="B35" s="40">
        <v>1836</v>
      </c>
      <c r="C35" s="141"/>
      <c r="D35" s="242"/>
      <c r="E35" s="241">
        <f t="shared" si="8"/>
        <v>0</v>
      </c>
      <c r="F35" s="242">
        <f t="shared" si="9"/>
        <v>0</v>
      </c>
      <c r="G35" s="243">
        <f t="shared" si="10"/>
        <v>0</v>
      </c>
      <c r="H35" s="244"/>
      <c r="I35" s="267"/>
    </row>
    <row r="36" spans="1:9" s="219" customFormat="1" ht="15" customHeight="1">
      <c r="A36" s="331" t="s">
        <v>223</v>
      </c>
      <c r="B36" s="40">
        <v>1836</v>
      </c>
      <c r="C36" s="141"/>
      <c r="D36" s="242"/>
      <c r="E36" s="241">
        <f t="shared" si="8"/>
        <v>0</v>
      </c>
      <c r="F36" s="242">
        <f t="shared" si="9"/>
        <v>0</v>
      </c>
      <c r="G36" s="243">
        <f t="shared" si="10"/>
        <v>0</v>
      </c>
      <c r="H36" s="244"/>
      <c r="I36" s="267"/>
    </row>
    <row r="37" spans="1:9" s="219" customFormat="1" ht="15" customHeight="1">
      <c r="A37" s="331" t="s">
        <v>224</v>
      </c>
      <c r="B37" s="40">
        <v>1836</v>
      </c>
      <c r="C37" s="141"/>
      <c r="D37" s="242"/>
      <c r="E37" s="241">
        <f t="shared" si="8"/>
        <v>0</v>
      </c>
      <c r="F37" s="242">
        <f t="shared" si="9"/>
        <v>0</v>
      </c>
      <c r="G37" s="243">
        <f t="shared" si="10"/>
        <v>0</v>
      </c>
      <c r="H37" s="244"/>
      <c r="I37" s="267"/>
    </row>
    <row r="38" spans="1:9" s="219" customFormat="1" ht="15" customHeight="1">
      <c r="A38" s="331" t="s">
        <v>225</v>
      </c>
      <c r="B38" s="40">
        <v>1836</v>
      </c>
      <c r="C38" s="141"/>
      <c r="D38" s="242"/>
      <c r="E38" s="241">
        <f t="shared" si="8"/>
        <v>0</v>
      </c>
      <c r="F38" s="242">
        <f t="shared" si="9"/>
        <v>0</v>
      </c>
      <c r="G38" s="243">
        <f t="shared" si="10"/>
        <v>0</v>
      </c>
      <c r="H38" s="244"/>
      <c r="I38" s="267"/>
    </row>
    <row r="39" spans="1:9" s="219" customFormat="1" ht="9" customHeight="1">
      <c r="A39" s="332"/>
      <c r="B39" s="6"/>
      <c r="C39" s="241"/>
      <c r="D39" s="7"/>
      <c r="E39" s="241"/>
      <c r="F39" s="7"/>
      <c r="G39" s="19"/>
      <c r="H39" s="55"/>
      <c r="I39" s="333"/>
    </row>
    <row r="40" spans="1:9" s="219" customFormat="1" ht="15" customHeight="1">
      <c r="A40" s="331" t="s">
        <v>132</v>
      </c>
      <c r="B40" s="40">
        <v>2092</v>
      </c>
      <c r="C40" s="141"/>
      <c r="D40" s="242"/>
      <c r="E40" s="241">
        <f t="shared" ref="E40:E42" si="11">SUM(C40:D40)</f>
        <v>0</v>
      </c>
      <c r="F40" s="242">
        <f t="shared" ref="F40:F42" si="12">0.13*(E40)</f>
        <v>0</v>
      </c>
      <c r="G40" s="243">
        <f t="shared" ref="G40:G42" si="13">+E40+F40</f>
        <v>0</v>
      </c>
      <c r="H40" s="244"/>
      <c r="I40" s="267"/>
    </row>
    <row r="41" spans="1:9" s="219" customFormat="1" ht="15" customHeight="1">
      <c r="A41" s="331" t="s">
        <v>133</v>
      </c>
      <c r="B41" s="40">
        <v>2092</v>
      </c>
      <c r="C41" s="141"/>
      <c r="D41" s="242"/>
      <c r="E41" s="241">
        <f t="shared" si="11"/>
        <v>0</v>
      </c>
      <c r="F41" s="242">
        <f t="shared" si="12"/>
        <v>0</v>
      </c>
      <c r="G41" s="243">
        <f t="shared" si="13"/>
        <v>0</v>
      </c>
      <c r="H41" s="244"/>
      <c r="I41" s="267"/>
    </row>
    <row r="42" spans="1:9" s="219" customFormat="1" ht="15" customHeight="1">
      <c r="A42" s="331" t="s">
        <v>134</v>
      </c>
      <c r="B42" s="40">
        <v>2092</v>
      </c>
      <c r="C42" s="141"/>
      <c r="D42" s="242"/>
      <c r="E42" s="241">
        <f t="shared" si="11"/>
        <v>0</v>
      </c>
      <c r="F42" s="242">
        <f t="shared" si="12"/>
        <v>0</v>
      </c>
      <c r="G42" s="243">
        <f t="shared" si="13"/>
        <v>0</v>
      </c>
      <c r="H42" s="244"/>
      <c r="I42" s="267"/>
    </row>
    <row r="43" spans="1:9" s="219" customFormat="1" ht="9" customHeight="1">
      <c r="A43" s="332"/>
      <c r="B43" s="6"/>
      <c r="C43" s="241"/>
      <c r="D43" s="7"/>
      <c r="E43" s="241"/>
      <c r="F43" s="7"/>
      <c r="G43" s="19"/>
      <c r="H43" s="55"/>
      <c r="I43" s="333"/>
    </row>
    <row r="44" spans="1:9" s="219" customFormat="1" ht="15" customHeight="1">
      <c r="A44" s="331" t="s">
        <v>283</v>
      </c>
      <c r="B44" s="40">
        <v>2183</v>
      </c>
      <c r="C44" s="141"/>
      <c r="D44" s="242"/>
      <c r="E44" s="241">
        <f t="shared" ref="E44:E49" si="14">SUM(C44:D44)</f>
        <v>0</v>
      </c>
      <c r="F44" s="242">
        <f t="shared" ref="F44:F49" si="15">0.13*(E44)</f>
        <v>0</v>
      </c>
      <c r="G44" s="243">
        <f t="shared" ref="G44:G49" si="16">+E44+F44</f>
        <v>0</v>
      </c>
      <c r="H44" s="244"/>
      <c r="I44" s="267"/>
    </row>
    <row r="45" spans="1:9" s="219" customFormat="1" ht="15" customHeight="1">
      <c r="A45" s="331" t="s">
        <v>284</v>
      </c>
      <c r="B45" s="40">
        <f>B44</f>
        <v>2183</v>
      </c>
      <c r="C45" s="141"/>
      <c r="D45" s="242"/>
      <c r="E45" s="241">
        <f t="shared" si="14"/>
        <v>0</v>
      </c>
      <c r="F45" s="242">
        <f t="shared" si="15"/>
        <v>0</v>
      </c>
      <c r="G45" s="243">
        <f t="shared" si="16"/>
        <v>0</v>
      </c>
      <c r="H45" s="244"/>
      <c r="I45" s="267"/>
    </row>
    <row r="46" spans="1:9" s="219" customFormat="1" ht="15" customHeight="1">
      <c r="A46" s="331" t="s">
        <v>285</v>
      </c>
      <c r="B46" s="40">
        <f>B44</f>
        <v>2183</v>
      </c>
      <c r="C46" s="141"/>
      <c r="D46" s="242"/>
      <c r="E46" s="241">
        <f t="shared" si="14"/>
        <v>0</v>
      </c>
      <c r="F46" s="242">
        <f t="shared" si="15"/>
        <v>0</v>
      </c>
      <c r="G46" s="243">
        <f t="shared" si="16"/>
        <v>0</v>
      </c>
      <c r="H46" s="244"/>
      <c r="I46" s="267"/>
    </row>
    <row r="47" spans="1:9" s="219" customFormat="1" ht="15" customHeight="1">
      <c r="A47" s="331" t="s">
        <v>286</v>
      </c>
      <c r="B47" s="40">
        <v>2376</v>
      </c>
      <c r="C47" s="141"/>
      <c r="D47" s="242"/>
      <c r="E47" s="241">
        <f t="shared" si="14"/>
        <v>0</v>
      </c>
      <c r="F47" s="242">
        <f t="shared" si="15"/>
        <v>0</v>
      </c>
      <c r="G47" s="243">
        <f t="shared" si="16"/>
        <v>0</v>
      </c>
      <c r="H47" s="244"/>
      <c r="I47" s="267"/>
    </row>
    <row r="48" spans="1:9" s="219" customFormat="1" ht="15" customHeight="1">
      <c r="A48" s="331" t="s">
        <v>287</v>
      </c>
      <c r="B48" s="40">
        <f>B47</f>
        <v>2376</v>
      </c>
      <c r="C48" s="141"/>
      <c r="D48" s="242"/>
      <c r="E48" s="241">
        <f t="shared" si="14"/>
        <v>0</v>
      </c>
      <c r="F48" s="242">
        <f t="shared" si="15"/>
        <v>0</v>
      </c>
      <c r="G48" s="243">
        <f t="shared" si="16"/>
        <v>0</v>
      </c>
      <c r="H48" s="244"/>
      <c r="I48" s="267"/>
    </row>
    <row r="49" spans="1:9" s="219" customFormat="1" ht="15" customHeight="1">
      <c r="A49" s="331" t="s">
        <v>288</v>
      </c>
      <c r="B49" s="40">
        <f>B47</f>
        <v>2376</v>
      </c>
      <c r="C49" s="141"/>
      <c r="D49" s="242"/>
      <c r="E49" s="241">
        <f t="shared" si="14"/>
        <v>0</v>
      </c>
      <c r="F49" s="242">
        <f t="shared" si="15"/>
        <v>0</v>
      </c>
      <c r="G49" s="243">
        <f t="shared" si="16"/>
        <v>0</v>
      </c>
      <c r="H49" s="244"/>
      <c r="I49" s="267"/>
    </row>
    <row r="50" spans="1:9" s="219" customFormat="1" ht="9" customHeight="1">
      <c r="A50" s="332"/>
      <c r="B50" s="6"/>
      <c r="C50" s="241"/>
      <c r="D50" s="7"/>
      <c r="E50" s="241"/>
      <c r="F50" s="7"/>
      <c r="G50" s="19"/>
      <c r="H50" s="55"/>
      <c r="I50" s="333"/>
    </row>
    <row r="51" spans="1:9" s="220" customFormat="1" ht="15" customHeight="1">
      <c r="A51" s="334" t="s">
        <v>141</v>
      </c>
      <c r="B51" s="246">
        <v>2344</v>
      </c>
      <c r="C51" s="141"/>
      <c r="D51" s="247"/>
      <c r="E51" s="241">
        <f>SUM(C52:D52)</f>
        <v>0</v>
      </c>
      <c r="F51" s="247">
        <f t="shared" ref="F51:F53" si="17">0.13*(E51)</f>
        <v>0</v>
      </c>
      <c r="G51" s="248">
        <f t="shared" ref="G51:G53" si="18">+E51+F51</f>
        <v>0</v>
      </c>
      <c r="H51" s="249"/>
      <c r="I51" s="271"/>
    </row>
    <row r="52" spans="1:9" s="220" customFormat="1" ht="15" customHeight="1">
      <c r="A52" s="334" t="s">
        <v>142</v>
      </c>
      <c r="B52" s="246">
        <v>2344</v>
      </c>
      <c r="C52" s="141"/>
      <c r="D52" s="247"/>
      <c r="E52" s="241">
        <f>SUM(C53:D53)</f>
        <v>0</v>
      </c>
      <c r="F52" s="247">
        <f t="shared" si="17"/>
        <v>0</v>
      </c>
      <c r="G52" s="248">
        <f t="shared" si="18"/>
        <v>0</v>
      </c>
      <c r="H52" s="249"/>
      <c r="I52" s="271"/>
    </row>
    <row r="53" spans="1:9" s="220" customFormat="1" ht="15" customHeight="1">
      <c r="A53" s="334" t="s">
        <v>143</v>
      </c>
      <c r="B53" s="246">
        <v>2344</v>
      </c>
      <c r="C53" s="141"/>
      <c r="D53" s="247"/>
      <c r="E53" s="241">
        <f>SUM(C54:D54)</f>
        <v>0</v>
      </c>
      <c r="F53" s="247">
        <f t="shared" si="17"/>
        <v>0</v>
      </c>
      <c r="G53" s="248">
        <f t="shared" si="18"/>
        <v>0</v>
      </c>
      <c r="H53" s="249"/>
      <c r="I53" s="271"/>
    </row>
    <row r="54" spans="1:9" s="219" customFormat="1" ht="9" customHeight="1">
      <c r="A54" s="332"/>
      <c r="B54" s="6"/>
      <c r="C54" s="241"/>
      <c r="D54" s="7"/>
      <c r="E54" s="241"/>
      <c r="F54" s="7"/>
      <c r="G54" s="19"/>
      <c r="H54" s="55"/>
      <c r="I54" s="333"/>
    </row>
    <row r="55" spans="1:9" s="220" customFormat="1" ht="15" customHeight="1">
      <c r="A55" s="334" t="s">
        <v>144</v>
      </c>
      <c r="B55" s="246">
        <v>2680</v>
      </c>
      <c r="C55" s="141"/>
      <c r="D55" s="247"/>
      <c r="E55" s="241">
        <f>SUM(C56:D56)</f>
        <v>0</v>
      </c>
      <c r="F55" s="247">
        <f>0.13*(E55)</f>
        <v>0</v>
      </c>
      <c r="G55" s="248">
        <f>+E55+F55</f>
        <v>0</v>
      </c>
      <c r="H55" s="249"/>
      <c r="I55" s="271"/>
    </row>
    <row r="56" spans="1:9" s="220" customFormat="1" ht="15" customHeight="1">
      <c r="A56" s="334" t="s">
        <v>145</v>
      </c>
      <c r="B56" s="246">
        <v>2680</v>
      </c>
      <c r="C56" s="141"/>
      <c r="D56" s="247"/>
      <c r="E56" s="241">
        <f>SUM(C57:D57)</f>
        <v>0</v>
      </c>
      <c r="F56" s="247">
        <f>0.13*(E56)</f>
        <v>0</v>
      </c>
      <c r="G56" s="248">
        <f>+E56+F56</f>
        <v>0</v>
      </c>
      <c r="H56" s="249"/>
      <c r="I56" s="271"/>
    </row>
    <row r="57" spans="1:9" s="220" customFormat="1" ht="15" customHeight="1">
      <c r="A57" s="334" t="s">
        <v>146</v>
      </c>
      <c r="B57" s="246">
        <v>2680</v>
      </c>
      <c r="C57" s="141"/>
      <c r="D57" s="247"/>
      <c r="E57" s="241">
        <f>SUM(C58:D58)</f>
        <v>0</v>
      </c>
      <c r="F57" s="247">
        <f>0.13*(E57)</f>
        <v>0</v>
      </c>
      <c r="G57" s="248">
        <f>+E57+F57</f>
        <v>0</v>
      </c>
      <c r="H57" s="249"/>
      <c r="I57" s="271"/>
    </row>
    <row r="58" spans="1:9" s="220" customFormat="1" ht="15" customHeight="1" thickBot="1">
      <c r="A58" s="608"/>
      <c r="B58" s="609"/>
      <c r="C58" s="610" t="s">
        <v>226</v>
      </c>
      <c r="D58" s="611"/>
      <c r="E58" s="612"/>
      <c r="F58" s="611"/>
      <c r="G58" s="613"/>
      <c r="H58" s="614"/>
      <c r="I58" s="615"/>
    </row>
    <row r="59" spans="1:9" customFormat="1" ht="16.5" customHeight="1" thickTop="1" thickBot="1">
      <c r="A59" s="238" t="s">
        <v>10</v>
      </c>
      <c r="B59" s="10"/>
      <c r="C59" s="29"/>
      <c r="D59" s="10"/>
      <c r="E59" s="10"/>
      <c r="F59" s="10"/>
      <c r="G59" s="10"/>
      <c r="H59" s="10"/>
      <c r="I59" s="276"/>
    </row>
    <row r="60" spans="1:9" customFormat="1" ht="12" customHeight="1" thickTop="1">
      <c r="A60" s="123"/>
      <c r="B60" s="27"/>
      <c r="C60" s="27"/>
      <c r="D60" s="27"/>
      <c r="E60" s="27"/>
      <c r="F60" s="27"/>
      <c r="G60" s="27"/>
      <c r="H60" s="27"/>
      <c r="I60" s="124"/>
    </row>
    <row r="61" spans="1:9" customFormat="1" ht="15" customHeight="1">
      <c r="A61" s="126"/>
      <c r="B61" s="45" t="s">
        <v>17</v>
      </c>
      <c r="C61" s="46"/>
      <c r="D61" s="46"/>
      <c r="E61" s="46"/>
      <c r="F61" s="46"/>
      <c r="G61" s="46"/>
      <c r="H61" s="46"/>
      <c r="I61" s="277"/>
    </row>
    <row r="62" spans="1:9" customFormat="1" ht="12" customHeight="1">
      <c r="A62" s="126"/>
      <c r="B62" s="46"/>
      <c r="C62" s="46"/>
      <c r="D62" s="46"/>
      <c r="E62" s="46"/>
      <c r="F62" s="46"/>
      <c r="G62" s="46"/>
      <c r="H62" s="46"/>
      <c r="I62" s="277"/>
    </row>
    <row r="63" spans="1:9" customFormat="1" ht="12" customHeight="1">
      <c r="A63" s="123" t="s">
        <v>21</v>
      </c>
      <c r="B63" s="46"/>
      <c r="C63" s="46"/>
      <c r="D63" s="46"/>
      <c r="E63" s="46"/>
      <c r="F63" s="46"/>
      <c r="G63" s="46"/>
      <c r="H63" s="46"/>
      <c r="I63" s="277"/>
    </row>
    <row r="64" spans="1:9" customFormat="1" ht="12" customHeight="1">
      <c r="A64" s="123" t="s">
        <v>22</v>
      </c>
      <c r="B64" s="46"/>
      <c r="C64" s="46"/>
      <c r="D64" s="46"/>
      <c r="E64" s="46"/>
      <c r="F64" s="46"/>
      <c r="G64" s="46"/>
      <c r="H64" s="46"/>
      <c r="I64" s="277"/>
    </row>
    <row r="65" spans="1:9" customFormat="1" ht="12" customHeight="1">
      <c r="A65" s="123" t="s">
        <v>23</v>
      </c>
      <c r="B65" s="47"/>
      <c r="C65" s="48"/>
      <c r="D65" s="48"/>
      <c r="E65" s="48"/>
      <c r="F65" s="48"/>
      <c r="G65" s="48"/>
      <c r="H65" s="46"/>
      <c r="I65" s="277"/>
    </row>
    <row r="66" spans="1:9" customFormat="1" ht="12" customHeight="1">
      <c r="A66" s="121" t="s">
        <v>24</v>
      </c>
      <c r="B66" s="46"/>
      <c r="C66" s="46"/>
      <c r="D66" s="46"/>
      <c r="E66" s="46"/>
      <c r="F66" s="46"/>
      <c r="G66" s="46"/>
      <c r="H66" s="46"/>
      <c r="I66" s="278"/>
    </row>
    <row r="67" spans="1:9" customFormat="1" ht="12" customHeight="1">
      <c r="A67" s="121" t="s">
        <v>25</v>
      </c>
      <c r="B67" s="46"/>
      <c r="C67" s="46"/>
      <c r="D67" s="48"/>
      <c r="E67" s="48"/>
      <c r="F67" s="48"/>
      <c r="G67" s="48"/>
      <c r="H67" s="48"/>
      <c r="I67" s="277"/>
    </row>
    <row r="68" spans="1:9" customFormat="1" ht="12" customHeight="1">
      <c r="A68" s="123" t="s">
        <v>26</v>
      </c>
      <c r="B68" s="46"/>
      <c r="C68" s="46"/>
      <c r="D68" s="46"/>
      <c r="E68" s="46"/>
      <c r="F68" s="46"/>
      <c r="G68" s="46"/>
      <c r="H68" s="46"/>
      <c r="I68" s="277"/>
    </row>
    <row r="69" spans="1:9" customFormat="1" ht="12" customHeight="1">
      <c r="A69" s="123" t="s">
        <v>27</v>
      </c>
      <c r="B69" s="46"/>
      <c r="C69" s="46"/>
      <c r="D69" s="46"/>
      <c r="E69" s="46"/>
      <c r="F69" s="46"/>
      <c r="G69" s="46"/>
      <c r="H69" s="46"/>
      <c r="I69" s="277"/>
    </row>
    <row r="70" spans="1:9" customFormat="1" ht="12" customHeight="1">
      <c r="A70" s="123" t="s">
        <v>28</v>
      </c>
      <c r="B70" s="46"/>
      <c r="C70" s="46"/>
      <c r="D70" s="46"/>
      <c r="E70" s="46"/>
      <c r="F70" s="46"/>
      <c r="G70" s="46"/>
      <c r="H70" s="46"/>
      <c r="I70" s="277"/>
    </row>
    <row r="71" spans="1:9" customFormat="1" ht="12" customHeight="1">
      <c r="A71" s="121" t="s">
        <v>29</v>
      </c>
      <c r="B71" s="46"/>
      <c r="C71" s="46"/>
      <c r="D71" s="46"/>
      <c r="E71" s="46"/>
      <c r="F71" s="46"/>
      <c r="G71" s="98" t="s">
        <v>43</v>
      </c>
      <c r="H71" s="98"/>
      <c r="I71" s="122"/>
    </row>
    <row r="72" spans="1:9" customFormat="1" ht="12" customHeight="1">
      <c r="A72" s="123"/>
      <c r="B72" s="27"/>
      <c r="C72" s="27"/>
      <c r="D72" s="27"/>
      <c r="E72" s="27"/>
      <c r="F72" s="27"/>
      <c r="G72" s="27"/>
      <c r="H72" s="27"/>
      <c r="I72" s="124"/>
    </row>
    <row r="73" spans="1:9" customFormat="1" ht="15.75">
      <c r="A73" s="125" t="s">
        <v>16</v>
      </c>
      <c r="B73" s="22"/>
      <c r="C73" s="31">
        <v>60</v>
      </c>
      <c r="D73" s="22" t="s">
        <v>11</v>
      </c>
      <c r="E73" s="22"/>
      <c r="F73" s="22"/>
      <c r="G73" s="98" t="s">
        <v>233</v>
      </c>
      <c r="H73" s="98"/>
      <c r="I73" s="122"/>
    </row>
    <row r="74" spans="1:9" customFormat="1" ht="12.75" customHeight="1" thickBot="1">
      <c r="A74" s="128"/>
      <c r="B74" s="129"/>
      <c r="C74" s="129"/>
      <c r="D74" s="129"/>
      <c r="E74" s="129"/>
      <c r="F74" s="129"/>
      <c r="G74" s="129"/>
      <c r="H74" s="129"/>
      <c r="I74" s="130"/>
    </row>
    <row r="75" spans="1:9" ht="12" customHeight="1"/>
    <row r="76" spans="1:9" ht="15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9" customHeight="1"/>
    <row r="89" ht="12.75" customHeight="1"/>
    <row r="90" ht="16.5" customHeight="1"/>
    <row r="91" ht="12" customHeight="1"/>
    <row r="92" ht="12" customHeight="1"/>
    <row r="93" ht="12" customHeight="1"/>
    <row r="94" ht="12.75" customHeight="1"/>
    <row r="95" ht="12" customHeight="1"/>
    <row r="96" ht="12" customHeight="1"/>
    <row r="97" ht="12" customHeight="1"/>
    <row r="98" ht="9" customHeight="1"/>
    <row r="99" ht="12" customHeight="1"/>
  </sheetData>
  <mergeCells count="6">
    <mergeCell ref="A2:I2"/>
    <mergeCell ref="A16:I16"/>
    <mergeCell ref="H11:I11"/>
    <mergeCell ref="H6:I6"/>
    <mergeCell ref="H5:I5"/>
    <mergeCell ref="D13:D1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88" fitToHeight="0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7"/>
  <sheetViews>
    <sheetView view="pageBreakPreview" zoomScaleNormal="100" zoomScaleSheetLayoutView="100" workbookViewId="0">
      <selection activeCell="C29" sqref="C29"/>
    </sheetView>
  </sheetViews>
  <sheetFormatPr defaultColWidth="9.6640625" defaultRowHeight="15"/>
  <cols>
    <col min="1" max="1" width="16" style="146" customWidth="1"/>
    <col min="2" max="2" width="8.33203125" style="146" customWidth="1"/>
    <col min="3" max="3" width="10.88671875" style="146" customWidth="1"/>
    <col min="4" max="4" width="11" style="146" customWidth="1"/>
    <col min="5" max="5" width="9.88671875" style="146" customWidth="1"/>
    <col min="6" max="6" width="8.109375" style="146" customWidth="1"/>
    <col min="7" max="7" width="9.33203125" style="146" customWidth="1"/>
    <col min="8" max="8" width="11.6640625" style="146" bestFit="1" customWidth="1"/>
    <col min="9" max="9" width="10.33203125" style="146" customWidth="1"/>
    <col min="10" max="16384" width="9.6640625" style="146"/>
  </cols>
  <sheetData>
    <row r="1" spans="1:10" ht="11.25" customHeight="1" thickTop="1">
      <c r="A1" s="142"/>
      <c r="B1" s="143"/>
      <c r="C1" s="143"/>
      <c r="D1" s="143"/>
      <c r="E1" s="143"/>
      <c r="F1" s="144"/>
      <c r="G1" s="144"/>
      <c r="H1" s="216"/>
      <c r="I1" s="145"/>
    </row>
    <row r="2" spans="1:10" ht="21" customHeight="1">
      <c r="A2" s="367" t="str">
        <f>'100 Series'!A2</f>
        <v>BID SUBMISSION</v>
      </c>
      <c r="B2" s="368"/>
      <c r="C2" s="368"/>
      <c r="D2" s="368"/>
      <c r="E2" s="368"/>
      <c r="F2" s="368"/>
      <c r="G2" s="368"/>
      <c r="H2" s="368"/>
      <c r="I2" s="369"/>
    </row>
    <row r="3" spans="1:10" ht="14.25" customHeight="1">
      <c r="A3" s="147"/>
      <c r="B3" s="148"/>
      <c r="C3" s="148"/>
      <c r="D3" s="148"/>
      <c r="E3" s="148"/>
      <c r="F3" s="149"/>
      <c r="G3" s="149" t="s">
        <v>0</v>
      </c>
      <c r="H3" s="217">
        <f>'800 Series '!$H$3</f>
        <v>44287</v>
      </c>
      <c r="I3" s="202"/>
    </row>
    <row r="4" spans="1:10" ht="15" customHeight="1">
      <c r="A4" s="150" t="s">
        <v>18</v>
      </c>
      <c r="B4" s="67" t="s">
        <v>218</v>
      </c>
      <c r="C4" s="151"/>
      <c r="D4" s="151"/>
      <c r="E4" s="151"/>
      <c r="F4" s="152"/>
      <c r="G4" s="152"/>
      <c r="H4" s="393"/>
      <c r="I4" s="394"/>
    </row>
    <row r="5" spans="1:10" ht="15" customHeight="1">
      <c r="A5" s="150" t="s">
        <v>19</v>
      </c>
      <c r="B5" s="153" t="s">
        <v>44</v>
      </c>
      <c r="C5" s="155"/>
      <c r="D5" s="155"/>
      <c r="E5" s="156"/>
      <c r="F5" s="156"/>
      <c r="G5" s="156" t="s">
        <v>2</v>
      </c>
      <c r="H5" s="41">
        <f>'800 Series '!$H$5</f>
        <v>0</v>
      </c>
      <c r="I5" s="203"/>
      <c r="J5" s="155"/>
    </row>
    <row r="6" spans="1:10" ht="15" customHeight="1">
      <c r="A6" s="150"/>
      <c r="B6" s="156" t="s">
        <v>1</v>
      </c>
      <c r="C6" s="156"/>
      <c r="D6" s="156"/>
      <c r="E6" s="156"/>
      <c r="G6" s="319"/>
      <c r="H6" s="319"/>
      <c r="I6" s="320"/>
    </row>
    <row r="7" spans="1:10" ht="8.1" customHeight="1">
      <c r="A7" s="150"/>
      <c r="B7" s="156"/>
      <c r="C7" s="156"/>
      <c r="D7" s="156"/>
      <c r="E7" s="156"/>
      <c r="F7" s="156"/>
      <c r="G7" s="229"/>
      <c r="H7" s="229"/>
      <c r="I7" s="230"/>
    </row>
    <row r="8" spans="1:10" ht="18">
      <c r="A8" s="150" t="s">
        <v>3</v>
      </c>
      <c r="B8" s="41">
        <f>'800 Series '!$B$7</f>
        <v>0</v>
      </c>
      <c r="C8" s="160"/>
      <c r="D8" s="160"/>
      <c r="E8" s="159"/>
      <c r="F8" s="159"/>
      <c r="G8" s="159"/>
      <c r="H8" s="155"/>
      <c r="I8" s="158"/>
    </row>
    <row r="9" spans="1:10" ht="15" customHeight="1">
      <c r="A9" s="150"/>
      <c r="B9" s="155"/>
      <c r="C9" s="155"/>
      <c r="D9" s="155"/>
      <c r="E9" s="155"/>
      <c r="F9" s="156"/>
      <c r="G9" s="156" t="s">
        <v>4</v>
      </c>
      <c r="H9" s="155"/>
      <c r="I9" s="161"/>
    </row>
    <row r="10" spans="1:10" ht="15" customHeight="1">
      <c r="A10" s="150" t="s">
        <v>20</v>
      </c>
      <c r="B10" s="163" t="s">
        <v>32</v>
      </c>
      <c r="C10" s="156"/>
      <c r="D10" s="156"/>
      <c r="E10" s="164"/>
      <c r="F10" s="204"/>
      <c r="G10" s="165" t="str">
        <f>'800 Series '!$G$9</f>
        <v>April 1, 2021 to March 31, 2022</v>
      </c>
      <c r="H10" s="160"/>
      <c r="I10" s="166"/>
    </row>
    <row r="11" spans="1:10" ht="15" customHeight="1" thickBot="1">
      <c r="A11" s="162"/>
      <c r="B11" s="155"/>
      <c r="C11" s="156"/>
      <c r="D11" s="156"/>
      <c r="E11" s="164"/>
      <c r="F11" s="167"/>
      <c r="G11" s="156"/>
      <c r="H11" s="156"/>
      <c r="I11" s="158"/>
    </row>
    <row r="12" spans="1:10" ht="15" customHeight="1" thickTop="1" thickBot="1">
      <c r="A12" s="168"/>
      <c r="B12" s="169" t="s">
        <v>1</v>
      </c>
      <c r="C12" s="169"/>
      <c r="D12" s="169"/>
      <c r="E12" s="171" t="s">
        <v>5</v>
      </c>
      <c r="F12" s="172" t="s">
        <v>30</v>
      </c>
      <c r="G12" s="173" t="s">
        <v>6</v>
      </c>
      <c r="H12" s="387"/>
      <c r="I12" s="388"/>
    </row>
    <row r="13" spans="1:10" ht="15" customHeight="1" thickTop="1">
      <c r="A13" s="174" t="s">
        <v>7</v>
      </c>
      <c r="B13" s="175"/>
      <c r="C13" s="389" t="s">
        <v>198</v>
      </c>
      <c r="D13" s="390"/>
      <c r="E13" s="177" t="s">
        <v>12</v>
      </c>
      <c r="F13" s="178">
        <v>0.13</v>
      </c>
      <c r="G13" s="179"/>
      <c r="H13" s="206"/>
      <c r="I13" s="209"/>
    </row>
    <row r="14" spans="1:10" ht="15" customHeight="1">
      <c r="A14" s="181" t="s">
        <v>1</v>
      </c>
      <c r="B14" s="182"/>
      <c r="C14" s="207" t="s">
        <v>199</v>
      </c>
      <c r="D14" s="207" t="s">
        <v>200</v>
      </c>
      <c r="E14" s="183" t="s">
        <v>33</v>
      </c>
      <c r="F14" s="184"/>
      <c r="G14" s="185"/>
      <c r="H14" s="186"/>
      <c r="I14" s="210"/>
    </row>
    <row r="15" spans="1:10" ht="15" customHeight="1">
      <c r="A15" s="187" t="s">
        <v>8</v>
      </c>
      <c r="B15" s="188"/>
      <c r="C15" s="176">
        <v>121</v>
      </c>
      <c r="D15" s="176">
        <v>121</v>
      </c>
      <c r="E15" s="183" t="s">
        <v>34</v>
      </c>
      <c r="F15" s="184" t="s">
        <v>1</v>
      </c>
      <c r="G15" s="185" t="s">
        <v>1</v>
      </c>
      <c r="H15" s="189"/>
      <c r="I15" s="211"/>
    </row>
    <row r="16" spans="1:10" ht="15" customHeight="1" thickBot="1">
      <c r="A16" s="190" t="s">
        <v>1</v>
      </c>
      <c r="B16" s="191"/>
      <c r="C16" s="192">
        <v>1</v>
      </c>
      <c r="D16" s="192">
        <v>1</v>
      </c>
      <c r="E16" s="208">
        <v>121</v>
      </c>
      <c r="F16" s="194"/>
      <c r="G16" s="195"/>
      <c r="H16" s="192"/>
      <c r="I16" s="212"/>
    </row>
    <row r="17" spans="1:9" ht="15" customHeight="1" thickTop="1">
      <c r="A17" s="391" t="s">
        <v>202</v>
      </c>
      <c r="B17" s="371"/>
      <c r="C17" s="371"/>
      <c r="D17" s="371"/>
      <c r="E17" s="371"/>
      <c r="F17" s="371"/>
      <c r="G17" s="371"/>
      <c r="H17" s="371"/>
      <c r="I17" s="392"/>
    </row>
    <row r="18" spans="1:9" ht="15" customHeight="1">
      <c r="A18" s="196" t="s">
        <v>1</v>
      </c>
      <c r="B18" s="197"/>
      <c r="C18" s="198"/>
      <c r="D18" s="198"/>
      <c r="E18" s="198" t="s">
        <v>1</v>
      </c>
      <c r="F18" s="199" t="s">
        <v>1</v>
      </c>
      <c r="G18" s="200" t="s">
        <v>1</v>
      </c>
      <c r="H18" s="201"/>
      <c r="I18" s="199"/>
    </row>
    <row r="19" spans="1:9" s="219" customFormat="1" ht="15" customHeight="1">
      <c r="A19" s="37" t="s">
        <v>120</v>
      </c>
      <c r="B19" s="40"/>
      <c r="C19" s="250"/>
      <c r="D19" s="250"/>
      <c r="E19" s="241">
        <f>SUM(C19:D19)</f>
        <v>0</v>
      </c>
      <c r="F19" s="242">
        <f>0.13*(E19)</f>
        <v>0</v>
      </c>
      <c r="G19" s="243">
        <f>+E19+F19</f>
        <v>0</v>
      </c>
      <c r="H19" s="244"/>
      <c r="I19" s="242"/>
    </row>
    <row r="20" spans="1:9" s="219" customFormat="1" ht="15" customHeight="1">
      <c r="A20" s="37" t="s">
        <v>121</v>
      </c>
      <c r="B20" s="40"/>
      <c r="C20" s="250"/>
      <c r="D20" s="250"/>
      <c r="E20" s="241">
        <f>SUM(C20:D20)</f>
        <v>0</v>
      </c>
      <c r="F20" s="242">
        <f>0.13*(E20)</f>
        <v>0</v>
      </c>
      <c r="G20" s="243">
        <f>+E20+F20</f>
        <v>0</v>
      </c>
      <c r="H20" s="244"/>
      <c r="I20" s="242"/>
    </row>
    <row r="21" spans="1:9" s="219" customFormat="1" ht="15" customHeight="1">
      <c r="A21" s="5"/>
      <c r="B21" s="6"/>
      <c r="C21" s="64"/>
      <c r="D21" s="64"/>
      <c r="E21" s="241"/>
      <c r="F21" s="7"/>
      <c r="G21" s="19"/>
      <c r="H21" s="55"/>
      <c r="I21" s="7"/>
    </row>
    <row r="22" spans="1:9" s="219" customFormat="1" ht="15" customHeight="1">
      <c r="A22" s="37" t="s">
        <v>123</v>
      </c>
      <c r="B22" s="40"/>
      <c r="C22" s="250"/>
      <c r="D22" s="250"/>
      <c r="E22" s="241">
        <f>SUM(C22:D22)</f>
        <v>0</v>
      </c>
      <c r="F22" s="242">
        <f>0.13*(E22)</f>
        <v>0</v>
      </c>
      <c r="G22" s="243">
        <f>+E22+F22</f>
        <v>0</v>
      </c>
      <c r="H22" s="244"/>
      <c r="I22" s="242"/>
    </row>
    <row r="23" spans="1:9" s="219" customFormat="1" ht="15" customHeight="1">
      <c r="A23" s="37" t="s">
        <v>124</v>
      </c>
      <c r="B23" s="40"/>
      <c r="C23" s="250"/>
      <c r="D23" s="250"/>
      <c r="E23" s="241">
        <f>SUM(C23:D23)</f>
        <v>0</v>
      </c>
      <c r="F23" s="242">
        <f t="shared" ref="F23:F24" si="0">0.13*(E23)</f>
        <v>0</v>
      </c>
      <c r="G23" s="243">
        <f t="shared" ref="G23:G24" si="1">+E23+F23</f>
        <v>0</v>
      </c>
      <c r="H23" s="244"/>
      <c r="I23" s="242"/>
    </row>
    <row r="24" spans="1:9" s="219" customFormat="1" ht="15" customHeight="1">
      <c r="A24" s="37" t="s">
        <v>125</v>
      </c>
      <c r="B24" s="40"/>
      <c r="C24" s="250"/>
      <c r="D24" s="250"/>
      <c r="E24" s="241">
        <f>SUM(C24:D24)</f>
        <v>0</v>
      </c>
      <c r="F24" s="242">
        <f t="shared" si="0"/>
        <v>0</v>
      </c>
      <c r="G24" s="243">
        <f t="shared" si="1"/>
        <v>0</v>
      </c>
      <c r="H24" s="244"/>
      <c r="I24" s="242"/>
    </row>
    <row r="25" spans="1:9" s="219" customFormat="1" ht="15" customHeight="1">
      <c r="A25" s="37"/>
      <c r="B25" s="40"/>
      <c r="C25" s="250"/>
      <c r="D25" s="250"/>
      <c r="E25" s="241"/>
      <c r="F25" s="242"/>
      <c r="G25" s="243"/>
      <c r="H25" s="244"/>
      <c r="I25" s="242"/>
    </row>
    <row r="26" spans="1:9" s="227" customFormat="1" ht="15" customHeight="1">
      <c r="A26" s="251" t="s">
        <v>126</v>
      </c>
      <c r="B26" s="252"/>
      <c r="C26" s="253"/>
      <c r="D26" s="253"/>
      <c r="E26" s="254">
        <f>SUM(C26:D26)</f>
        <v>0</v>
      </c>
      <c r="F26" s="255">
        <f>0.13*(E26)</f>
        <v>0</v>
      </c>
      <c r="G26" s="256">
        <f>+E26+F26</f>
        <v>0</v>
      </c>
      <c r="H26" s="381" t="s">
        <v>210</v>
      </c>
      <c r="I26" s="382"/>
    </row>
    <row r="27" spans="1:9" s="227" customFormat="1" ht="15" customHeight="1">
      <c r="A27" s="251" t="s">
        <v>127</v>
      </c>
      <c r="B27" s="252"/>
      <c r="C27" s="253"/>
      <c r="D27" s="253"/>
      <c r="E27" s="254">
        <f>SUM(C27:D27)</f>
        <v>0</v>
      </c>
      <c r="F27" s="255">
        <f t="shared" ref="F27:F28" si="2">0.13*(E27)</f>
        <v>0</v>
      </c>
      <c r="G27" s="256">
        <f t="shared" ref="G27:G28" si="3">+E27+F27</f>
        <v>0</v>
      </c>
      <c r="H27" s="383"/>
      <c r="I27" s="384"/>
    </row>
    <row r="28" spans="1:9" s="227" customFormat="1" ht="15" customHeight="1">
      <c r="A28" s="251" t="s">
        <v>128</v>
      </c>
      <c r="B28" s="252"/>
      <c r="C28" s="253"/>
      <c r="D28" s="253"/>
      <c r="E28" s="254">
        <f>SUM(C28:D28)</f>
        <v>0</v>
      </c>
      <c r="F28" s="255">
        <f t="shared" si="2"/>
        <v>0</v>
      </c>
      <c r="G28" s="256">
        <f t="shared" si="3"/>
        <v>0</v>
      </c>
      <c r="H28" s="385"/>
      <c r="I28" s="386"/>
    </row>
    <row r="29" spans="1:9" s="219" customFormat="1" ht="15" customHeight="1">
      <c r="A29" s="37"/>
      <c r="B29" s="40"/>
      <c r="C29" s="250"/>
      <c r="D29" s="250"/>
      <c r="E29" s="241"/>
      <c r="F29" s="242"/>
      <c r="G29" s="243"/>
      <c r="H29" s="244"/>
      <c r="I29" s="242"/>
    </row>
    <row r="30" spans="1:9" s="219" customFormat="1" ht="15" customHeight="1">
      <c r="A30" s="37" t="s">
        <v>129</v>
      </c>
      <c r="B30" s="40"/>
      <c r="C30" s="250"/>
      <c r="D30" s="253"/>
      <c r="E30" s="241">
        <f>SUM(C30:D30)</f>
        <v>0</v>
      </c>
      <c r="F30" s="242">
        <f t="shared" ref="F30:F32" si="4">0.13*(E30)</f>
        <v>0</v>
      </c>
      <c r="G30" s="243">
        <f t="shared" ref="G30:G32" si="5">+E30+F30</f>
        <v>0</v>
      </c>
      <c r="H30" s="244"/>
      <c r="I30" s="242"/>
    </row>
    <row r="31" spans="1:9" s="219" customFormat="1" ht="15" customHeight="1">
      <c r="A31" s="37" t="s">
        <v>130</v>
      </c>
      <c r="B31" s="40"/>
      <c r="C31" s="250"/>
      <c r="D31" s="253"/>
      <c r="E31" s="241">
        <f>SUM(C31:D31)</f>
        <v>0</v>
      </c>
      <c r="F31" s="242">
        <f t="shared" si="4"/>
        <v>0</v>
      </c>
      <c r="G31" s="243">
        <f t="shared" si="5"/>
        <v>0</v>
      </c>
      <c r="H31" s="244"/>
      <c r="I31" s="242"/>
    </row>
    <row r="32" spans="1:9" s="219" customFormat="1" ht="15" customHeight="1">
      <c r="A32" s="37" t="s">
        <v>131</v>
      </c>
      <c r="B32" s="40"/>
      <c r="C32" s="250"/>
      <c r="D32" s="253"/>
      <c r="E32" s="241">
        <f>SUM(C32:D32)</f>
        <v>0</v>
      </c>
      <c r="F32" s="242">
        <f t="shared" si="4"/>
        <v>0</v>
      </c>
      <c r="G32" s="243">
        <f t="shared" si="5"/>
        <v>0</v>
      </c>
      <c r="H32" s="244"/>
      <c r="I32" s="242"/>
    </row>
    <row r="33" spans="1:9" s="219" customFormat="1" ht="15" customHeight="1">
      <c r="A33" s="37"/>
      <c r="B33" s="40"/>
      <c r="C33" s="257"/>
      <c r="D33" s="250"/>
      <c r="E33" s="241"/>
      <c r="F33" s="242"/>
      <c r="G33" s="243"/>
      <c r="H33" s="244"/>
      <c r="I33" s="242"/>
    </row>
    <row r="34" spans="1:9" s="219" customFormat="1" ht="15" customHeight="1">
      <c r="A34" s="37"/>
      <c r="B34" s="40"/>
      <c r="C34" s="250"/>
      <c r="D34" s="250"/>
      <c r="E34" s="241"/>
      <c r="F34" s="242"/>
      <c r="G34" s="243"/>
      <c r="H34" s="244"/>
      <c r="I34" s="242"/>
    </row>
    <row r="35" spans="1:9" s="219" customFormat="1" ht="15" customHeight="1">
      <c r="A35" s="37" t="s">
        <v>132</v>
      </c>
      <c r="B35" s="40"/>
      <c r="C35" s="250"/>
      <c r="D35" s="250"/>
      <c r="E35" s="241">
        <f t="shared" ref="E35:E41" si="6">SUM(C35:D35)</f>
        <v>0</v>
      </c>
      <c r="F35" s="242">
        <f t="shared" ref="F35:F37" si="7">0.13*(E35)</f>
        <v>0</v>
      </c>
      <c r="G35" s="243">
        <f t="shared" ref="G35:G37" si="8">+E35+F35</f>
        <v>0</v>
      </c>
      <c r="H35" s="244"/>
      <c r="I35" s="242"/>
    </row>
    <row r="36" spans="1:9" s="219" customFormat="1" ht="15" customHeight="1">
      <c r="A36" s="37" t="s">
        <v>133</v>
      </c>
      <c r="B36" s="40"/>
      <c r="C36" s="250"/>
      <c r="D36" s="250"/>
      <c r="E36" s="241">
        <f t="shared" si="6"/>
        <v>0</v>
      </c>
      <c r="F36" s="242">
        <f t="shared" si="7"/>
        <v>0</v>
      </c>
      <c r="G36" s="243">
        <f t="shared" si="8"/>
        <v>0</v>
      </c>
      <c r="H36" s="244"/>
      <c r="I36" s="242"/>
    </row>
    <row r="37" spans="1:9" s="219" customFormat="1" ht="15" customHeight="1">
      <c r="A37" s="37" t="s">
        <v>134</v>
      </c>
      <c r="B37" s="40"/>
      <c r="C37" s="250"/>
      <c r="D37" s="250"/>
      <c r="E37" s="241">
        <f t="shared" si="6"/>
        <v>0</v>
      </c>
      <c r="F37" s="242">
        <f t="shared" si="7"/>
        <v>0</v>
      </c>
      <c r="G37" s="243">
        <f t="shared" si="8"/>
        <v>0</v>
      </c>
      <c r="H37" s="244"/>
      <c r="I37" s="242"/>
    </row>
    <row r="38" spans="1:9" s="219" customFormat="1" ht="15" customHeight="1">
      <c r="A38" s="37"/>
      <c r="B38" s="40"/>
      <c r="C38" s="258"/>
      <c r="D38" s="258"/>
      <c r="E38" s="241"/>
      <c r="F38" s="242"/>
      <c r="G38" s="243"/>
      <c r="H38" s="244"/>
      <c r="I38" s="242"/>
    </row>
    <row r="39" spans="1:9" s="219" customFormat="1" ht="15" customHeight="1">
      <c r="A39" s="37" t="s">
        <v>135</v>
      </c>
      <c r="B39" s="40"/>
      <c r="C39" s="250"/>
      <c r="D39" s="250"/>
      <c r="E39" s="241">
        <f t="shared" si="6"/>
        <v>0</v>
      </c>
      <c r="F39" s="242">
        <f t="shared" ref="F39:F41" si="9">0.13*(E39)</f>
        <v>0</v>
      </c>
      <c r="G39" s="243">
        <f t="shared" ref="G39:G41" si="10">+E39+F39</f>
        <v>0</v>
      </c>
      <c r="H39" s="244"/>
      <c r="I39" s="242"/>
    </row>
    <row r="40" spans="1:9" s="219" customFormat="1" ht="15" customHeight="1">
      <c r="A40" s="37" t="s">
        <v>136</v>
      </c>
      <c r="B40" s="40"/>
      <c r="C40" s="250"/>
      <c r="D40" s="250"/>
      <c r="E40" s="241">
        <f t="shared" si="6"/>
        <v>0</v>
      </c>
      <c r="F40" s="242">
        <f t="shared" si="9"/>
        <v>0</v>
      </c>
      <c r="G40" s="243">
        <f t="shared" si="10"/>
        <v>0</v>
      </c>
      <c r="H40" s="244"/>
      <c r="I40" s="242"/>
    </row>
    <row r="41" spans="1:9" s="219" customFormat="1" ht="15" customHeight="1">
      <c r="A41" s="37" t="s">
        <v>137</v>
      </c>
      <c r="B41" s="40"/>
      <c r="C41" s="250"/>
      <c r="D41" s="250"/>
      <c r="E41" s="241">
        <f t="shared" si="6"/>
        <v>0</v>
      </c>
      <c r="F41" s="242">
        <f t="shared" si="9"/>
        <v>0</v>
      </c>
      <c r="G41" s="243">
        <f t="shared" si="10"/>
        <v>0</v>
      </c>
      <c r="H41" s="244"/>
      <c r="I41" s="242"/>
    </row>
    <row r="42" spans="1:9" s="219" customFormat="1" ht="15" customHeight="1">
      <c r="A42" s="37"/>
      <c r="B42" s="40"/>
      <c r="C42" s="258"/>
      <c r="D42" s="258"/>
      <c r="E42" s="241"/>
      <c r="F42" s="242"/>
      <c r="G42" s="243"/>
      <c r="H42" s="244"/>
      <c r="I42" s="242"/>
    </row>
    <row r="43" spans="1:9" s="219" customFormat="1" ht="15" customHeight="1">
      <c r="A43" s="37" t="s">
        <v>138</v>
      </c>
      <c r="B43" s="40"/>
      <c r="C43" s="250"/>
      <c r="D43" s="250"/>
      <c r="E43" s="241">
        <f>SUM(C43:D43)</f>
        <v>0</v>
      </c>
      <c r="F43" s="242">
        <f t="shared" ref="F43:F45" si="11">0.13*(E43)</f>
        <v>0</v>
      </c>
      <c r="G43" s="243">
        <f t="shared" ref="G43:G45" si="12">+E43+F43</f>
        <v>0</v>
      </c>
      <c r="H43" s="244"/>
      <c r="I43" s="242"/>
    </row>
    <row r="44" spans="1:9" s="219" customFormat="1" ht="15" customHeight="1">
      <c r="A44" s="37" t="s">
        <v>139</v>
      </c>
      <c r="B44" s="40"/>
      <c r="C44" s="250"/>
      <c r="D44" s="250"/>
      <c r="E44" s="241">
        <f>SUM(C44:D44)</f>
        <v>0</v>
      </c>
      <c r="F44" s="242">
        <f t="shared" si="11"/>
        <v>0</v>
      </c>
      <c r="G44" s="243">
        <f t="shared" si="12"/>
        <v>0</v>
      </c>
      <c r="H44" s="244"/>
      <c r="I44" s="242"/>
    </row>
    <row r="45" spans="1:9" s="219" customFormat="1" ht="15" customHeight="1">
      <c r="A45" s="37" t="s">
        <v>140</v>
      </c>
      <c r="B45" s="40"/>
      <c r="C45" s="250"/>
      <c r="D45" s="250"/>
      <c r="E45" s="241">
        <f>SUM(C45:D45)</f>
        <v>0</v>
      </c>
      <c r="F45" s="242">
        <f t="shared" si="11"/>
        <v>0</v>
      </c>
      <c r="G45" s="243">
        <f t="shared" si="12"/>
        <v>0</v>
      </c>
      <c r="H45" s="244"/>
      <c r="I45" s="242"/>
    </row>
    <row r="46" spans="1:9" s="219" customFormat="1" ht="15" customHeight="1">
      <c r="A46" s="37"/>
      <c r="B46" s="40"/>
      <c r="C46" s="250"/>
      <c r="D46" s="250"/>
      <c r="E46" s="241"/>
      <c r="F46" s="242"/>
      <c r="G46" s="243"/>
      <c r="H46" s="244"/>
      <c r="I46" s="242"/>
    </row>
    <row r="47" spans="1:9" s="220" customFormat="1" ht="15" customHeight="1">
      <c r="A47" s="245" t="s">
        <v>141</v>
      </c>
      <c r="B47" s="246"/>
      <c r="C47" s="250"/>
      <c r="D47" s="250"/>
      <c r="E47" s="241">
        <f>SUM(C47:D47)</f>
        <v>0</v>
      </c>
      <c r="F47" s="247">
        <f t="shared" ref="F47:F49" si="13">0.13*(E47)</f>
        <v>0</v>
      </c>
      <c r="G47" s="248">
        <f t="shared" ref="G47:G49" si="14">+E47+F47</f>
        <v>0</v>
      </c>
      <c r="H47" s="249"/>
      <c r="I47" s="247"/>
    </row>
    <row r="48" spans="1:9" s="220" customFormat="1" ht="15" customHeight="1">
      <c r="A48" s="245" t="s">
        <v>142</v>
      </c>
      <c r="B48" s="246"/>
      <c r="C48" s="250"/>
      <c r="D48" s="250"/>
      <c r="E48" s="241">
        <f>SUM(C48:D48)</f>
        <v>0</v>
      </c>
      <c r="F48" s="247">
        <f t="shared" si="13"/>
        <v>0</v>
      </c>
      <c r="G48" s="248">
        <f t="shared" si="14"/>
        <v>0</v>
      </c>
      <c r="H48" s="249"/>
      <c r="I48" s="247"/>
    </row>
    <row r="49" spans="1:9" s="220" customFormat="1" ht="15" customHeight="1">
      <c r="A49" s="245" t="s">
        <v>143</v>
      </c>
      <c r="B49" s="246"/>
      <c r="C49" s="250"/>
      <c r="D49" s="250"/>
      <c r="E49" s="241">
        <f>SUM(C49:D49)</f>
        <v>0</v>
      </c>
      <c r="F49" s="247">
        <f t="shared" si="13"/>
        <v>0</v>
      </c>
      <c r="G49" s="248">
        <f t="shared" si="14"/>
        <v>0</v>
      </c>
      <c r="H49" s="249"/>
      <c r="I49" s="247"/>
    </row>
    <row r="50" spans="1:9" s="220" customFormat="1" ht="15" customHeight="1">
      <c r="A50" s="245"/>
      <c r="B50" s="246"/>
      <c r="C50" s="259"/>
      <c r="D50" s="259"/>
      <c r="E50" s="241"/>
      <c r="F50" s="247"/>
      <c r="G50" s="248"/>
      <c r="H50" s="249"/>
      <c r="I50" s="247"/>
    </row>
    <row r="51" spans="1:9" s="220" customFormat="1" ht="15" customHeight="1">
      <c r="A51" s="245"/>
      <c r="B51" s="246"/>
      <c r="C51" s="260"/>
      <c r="D51" s="260"/>
      <c r="E51" s="241"/>
      <c r="F51" s="247"/>
      <c r="G51" s="248"/>
      <c r="H51" s="249"/>
      <c r="I51" s="247"/>
    </row>
    <row r="52" spans="1:9" s="220" customFormat="1" ht="15" customHeight="1">
      <c r="A52" s="245"/>
      <c r="B52" s="246"/>
      <c r="C52" s="260"/>
      <c r="D52" s="260"/>
      <c r="E52" s="241"/>
      <c r="F52" s="247"/>
      <c r="G52" s="248"/>
      <c r="H52" s="249"/>
      <c r="I52" s="247"/>
    </row>
    <row r="53" spans="1:9" s="220" customFormat="1" ht="15" customHeight="1">
      <c r="A53" s="245"/>
      <c r="B53" s="246"/>
      <c r="C53" s="260"/>
      <c r="D53" s="260"/>
      <c r="E53" s="241"/>
      <c r="F53" s="247"/>
      <c r="G53" s="248"/>
      <c r="H53" s="249"/>
      <c r="I53" s="247"/>
    </row>
    <row r="54" spans="1:9" customFormat="1" ht="16.5" customHeight="1" thickBot="1">
      <c r="A54" s="9" t="s">
        <v>10</v>
      </c>
      <c r="B54" s="10"/>
      <c r="C54" s="29"/>
      <c r="D54" s="10"/>
      <c r="E54" s="10"/>
      <c r="F54" s="10"/>
      <c r="G54" s="10"/>
      <c r="H54" s="11"/>
      <c r="I54" s="12"/>
    </row>
    <row r="55" spans="1:9" customFormat="1" ht="12" customHeight="1" thickTop="1">
      <c r="A55" s="13"/>
      <c r="B55" s="27"/>
      <c r="C55" s="27"/>
      <c r="D55" s="27"/>
      <c r="E55" s="27"/>
      <c r="F55" s="27"/>
      <c r="G55" s="27"/>
      <c r="H55" s="27"/>
      <c r="I55" s="8" t="s">
        <v>1</v>
      </c>
    </row>
    <row r="56" spans="1:9" customFormat="1" ht="15" customHeight="1">
      <c r="A56" s="44"/>
      <c r="B56" s="45" t="s">
        <v>17</v>
      </c>
      <c r="C56" s="46"/>
      <c r="D56" s="46"/>
      <c r="E56" s="46"/>
      <c r="F56" s="46"/>
      <c r="G56" s="46"/>
      <c r="H56" s="46"/>
      <c r="I56" s="12"/>
    </row>
    <row r="57" spans="1:9" customFormat="1" ht="12" customHeight="1">
      <c r="A57" s="44"/>
      <c r="B57" s="46"/>
      <c r="C57" s="46"/>
      <c r="D57" s="46"/>
      <c r="E57" s="46"/>
      <c r="F57" s="46"/>
      <c r="G57" s="46"/>
      <c r="H57" s="46"/>
      <c r="I57" s="12"/>
    </row>
    <row r="58" spans="1:9" customFormat="1" ht="12" customHeight="1">
      <c r="A58" s="13" t="s">
        <v>21</v>
      </c>
      <c r="B58" s="46"/>
      <c r="C58" s="46"/>
      <c r="D58" s="46"/>
      <c r="E58" s="46"/>
      <c r="F58" s="46"/>
      <c r="G58" s="46"/>
      <c r="H58" s="46"/>
      <c r="I58" s="12"/>
    </row>
    <row r="59" spans="1:9" customFormat="1" ht="12" customHeight="1">
      <c r="A59" s="13" t="s">
        <v>22</v>
      </c>
      <c r="B59" s="46"/>
      <c r="C59" s="46"/>
      <c r="D59" s="46"/>
      <c r="E59" s="46"/>
      <c r="F59" s="46"/>
      <c r="G59" s="46"/>
      <c r="H59" s="46"/>
      <c r="I59" s="12"/>
    </row>
    <row r="60" spans="1:9" customFormat="1" ht="12" customHeight="1">
      <c r="A60" s="13" t="s">
        <v>23</v>
      </c>
      <c r="B60" s="47"/>
      <c r="C60" s="48"/>
      <c r="D60" s="48"/>
      <c r="E60" s="48"/>
      <c r="F60" s="48"/>
      <c r="G60" s="46"/>
      <c r="H60" s="46"/>
      <c r="I60" s="12"/>
    </row>
    <row r="61" spans="1:9" customFormat="1" ht="12" customHeight="1">
      <c r="A61" s="60" t="s">
        <v>24</v>
      </c>
      <c r="B61" s="46"/>
      <c r="C61" s="46"/>
      <c r="D61" s="46"/>
      <c r="E61" s="46"/>
      <c r="F61" s="46"/>
      <c r="G61" s="46"/>
      <c r="H61" s="48"/>
      <c r="I61" s="14"/>
    </row>
    <row r="62" spans="1:9" customFormat="1" ht="12" customHeight="1">
      <c r="A62" s="60" t="s">
        <v>25</v>
      </c>
      <c r="B62" s="46"/>
      <c r="C62" s="46"/>
      <c r="D62" s="48"/>
      <c r="E62" s="48"/>
      <c r="F62" s="48"/>
      <c r="G62" s="48"/>
      <c r="H62" s="46"/>
      <c r="I62" s="12"/>
    </row>
    <row r="63" spans="1:9" customFormat="1" ht="12" customHeight="1">
      <c r="A63" s="13" t="s">
        <v>26</v>
      </c>
      <c r="B63" s="46"/>
      <c r="C63" s="46"/>
      <c r="D63" s="46"/>
      <c r="E63" s="46"/>
      <c r="F63" s="46"/>
      <c r="G63" s="46"/>
      <c r="H63" s="46"/>
      <c r="I63" s="12"/>
    </row>
    <row r="64" spans="1:9" customFormat="1" ht="12" customHeight="1">
      <c r="A64" s="13" t="s">
        <v>27</v>
      </c>
      <c r="B64" s="46"/>
      <c r="C64" s="46"/>
      <c r="D64" s="46"/>
      <c r="E64" s="46"/>
      <c r="F64" s="46"/>
      <c r="G64" s="46"/>
      <c r="H64" s="46"/>
      <c r="I64" s="12"/>
    </row>
    <row r="65" spans="1:9" customFormat="1" ht="12" customHeight="1">
      <c r="A65" s="13" t="s">
        <v>28</v>
      </c>
      <c r="B65" s="46"/>
      <c r="C65" s="46"/>
      <c r="D65" s="46"/>
      <c r="E65" s="46"/>
      <c r="F65" s="46"/>
      <c r="G65" s="46"/>
      <c r="H65" s="46"/>
      <c r="I65" s="12"/>
    </row>
    <row r="66" spans="1:9" customFormat="1" ht="12" customHeight="1">
      <c r="A66" s="60" t="s">
        <v>29</v>
      </c>
      <c r="B66" s="46"/>
      <c r="C66" s="46"/>
      <c r="D66" s="46"/>
      <c r="E66" s="46"/>
      <c r="F66" s="46"/>
      <c r="G66" s="98" t="s">
        <v>43</v>
      </c>
      <c r="H66" s="98"/>
      <c r="I66" s="122"/>
    </row>
    <row r="67" spans="1:9" customFormat="1" ht="12" customHeight="1">
      <c r="A67" s="13"/>
      <c r="B67" s="27"/>
      <c r="C67" s="27"/>
      <c r="D67" s="27"/>
      <c r="E67" s="27"/>
      <c r="F67" s="27"/>
      <c r="G67" s="27"/>
      <c r="H67" s="27"/>
      <c r="I67" s="124"/>
    </row>
    <row r="68" spans="1:9" customFormat="1" ht="15.75">
      <c r="A68" s="1" t="s">
        <v>16</v>
      </c>
      <c r="B68" s="22"/>
      <c r="C68" s="31">
        <v>60</v>
      </c>
      <c r="D68" s="22" t="s">
        <v>11</v>
      </c>
      <c r="E68" s="22"/>
      <c r="F68" s="22"/>
      <c r="G68" s="98" t="s">
        <v>233</v>
      </c>
      <c r="H68" s="98"/>
      <c r="I68" s="122"/>
    </row>
    <row r="69" spans="1:9" customFormat="1" ht="12.75" customHeight="1" thickBot="1">
      <c r="A69" s="28"/>
      <c r="B69" s="29"/>
      <c r="C69" s="29"/>
      <c r="D69" s="29"/>
      <c r="E69" s="29"/>
      <c r="F69" s="29"/>
      <c r="G69" s="29"/>
      <c r="H69" s="29"/>
      <c r="I69" s="30"/>
    </row>
    <row r="70" spans="1:9" ht="12" customHeight="1" thickTop="1"/>
    <row r="71" spans="1:9" ht="12" customHeight="1"/>
    <row r="72" spans="1:9" ht="16.5" customHeight="1"/>
    <row r="73" spans="1:9" ht="12" customHeight="1"/>
    <row r="74" spans="1:9" ht="15" customHeight="1"/>
    <row r="75" spans="1:9" ht="12" customHeight="1"/>
    <row r="76" spans="1:9" ht="12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9" customHeight="1"/>
    <row r="87" ht="12.75" customHeight="1"/>
    <row r="88" ht="16.5" customHeight="1"/>
    <row r="89" ht="12" customHeight="1"/>
    <row r="90" ht="12" customHeight="1"/>
    <row r="91" ht="12" customHeight="1"/>
    <row r="92" ht="12.75" customHeight="1"/>
    <row r="93" ht="12" customHeight="1"/>
    <row r="94" ht="12" customHeight="1"/>
    <row r="95" ht="12" customHeight="1"/>
    <row r="96" ht="9" customHeight="1"/>
    <row r="97" ht="12" customHeight="1"/>
  </sheetData>
  <mergeCells count="6">
    <mergeCell ref="A2:I2"/>
    <mergeCell ref="H26:I28"/>
    <mergeCell ref="H12:I12"/>
    <mergeCell ref="C13:D13"/>
    <mergeCell ref="A17:I17"/>
    <mergeCell ref="H4:I4"/>
  </mergeCells>
  <printOptions horizontalCentered="1"/>
  <pageMargins left="0.25" right="0.25" top="0.75" bottom="0.75" header="0.3" footer="0.3"/>
  <pageSetup paperSize="5" scale="8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0"/>
  <sheetViews>
    <sheetView view="pageBreakPreview" zoomScaleNormal="100" zoomScaleSheetLayoutView="100" workbookViewId="0">
      <selection sqref="A1:H72"/>
    </sheetView>
  </sheetViews>
  <sheetFormatPr defaultColWidth="9.6640625" defaultRowHeight="15"/>
  <cols>
    <col min="1" max="1" width="24.109375" customWidth="1"/>
    <col min="2" max="2" width="8.77734375" customWidth="1"/>
    <col min="3" max="8" width="10.77734375" customWidth="1"/>
  </cols>
  <sheetData>
    <row r="1" spans="1:9" ht="21" customHeight="1">
      <c r="A1" s="416" t="str">
        <f>'100 Series'!A2</f>
        <v>BID SUBMISSION</v>
      </c>
      <c r="B1" s="417"/>
      <c r="C1" s="417"/>
      <c r="D1" s="417"/>
      <c r="E1" s="417"/>
      <c r="F1" s="417"/>
      <c r="G1" s="417"/>
      <c r="H1" s="418"/>
    </row>
    <row r="2" spans="1:9" ht="14.25" customHeight="1">
      <c r="A2" s="103"/>
      <c r="B2" s="22"/>
      <c r="C2" s="22"/>
      <c r="D2" s="22"/>
      <c r="E2" s="22"/>
      <c r="F2" s="23" t="s">
        <v>0</v>
      </c>
      <c r="G2" s="217">
        <f>'800 Series '!$H$3</f>
        <v>44287</v>
      </c>
      <c r="H2" s="104"/>
    </row>
    <row r="3" spans="1:9" ht="15" customHeight="1">
      <c r="A3" s="105" t="s">
        <v>18</v>
      </c>
      <c r="B3" s="67" t="str">
        <f>'800 Series '!B4</f>
        <v xml:space="preserve">PLACE ST THOMAS </v>
      </c>
      <c r="C3" s="43"/>
      <c r="D3" s="43"/>
      <c r="E3" s="43"/>
      <c r="F3" s="42"/>
      <c r="G3" s="42"/>
      <c r="H3" s="106"/>
    </row>
    <row r="4" spans="1:9" ht="15" customHeight="1">
      <c r="A4" s="105" t="s">
        <v>19</v>
      </c>
      <c r="B4" s="61" t="s">
        <v>147</v>
      </c>
      <c r="C4" s="62"/>
      <c r="D4" s="26"/>
      <c r="E4" s="24"/>
      <c r="F4" s="24" t="s">
        <v>2</v>
      </c>
      <c r="G4" s="41">
        <f>'800 Series '!H5</f>
        <v>0</v>
      </c>
      <c r="H4" s="107"/>
    </row>
    <row r="5" spans="1:9" ht="8.1" customHeight="1">
      <c r="A5" s="105"/>
      <c r="B5" s="24"/>
      <c r="C5" s="24"/>
      <c r="D5" s="24"/>
      <c r="E5" s="24"/>
      <c r="F5" s="228"/>
      <c r="G5" s="228"/>
      <c r="H5" s="285"/>
    </row>
    <row r="6" spans="1:9" ht="15" customHeight="1">
      <c r="A6" s="105" t="s">
        <v>3</v>
      </c>
      <c r="B6" s="41">
        <f>'800 Series '!$B$7</f>
        <v>0</v>
      </c>
      <c r="C6" s="160"/>
      <c r="D6" s="160"/>
      <c r="E6" s="159"/>
      <c r="F6" s="159"/>
      <c r="G6" s="159"/>
      <c r="H6" s="108"/>
    </row>
    <row r="7" spans="1:9" ht="15" customHeight="1">
      <c r="A7" s="105"/>
      <c r="B7" s="155"/>
      <c r="C7" s="155"/>
      <c r="D7" s="155"/>
      <c r="E7" s="155"/>
      <c r="F7" s="156"/>
      <c r="G7" s="156" t="s">
        <v>4</v>
      </c>
      <c r="H7" s="108"/>
    </row>
    <row r="8" spans="1:9" ht="15" customHeight="1">
      <c r="A8" s="105" t="s">
        <v>20</v>
      </c>
      <c r="B8" s="65" t="s">
        <v>32</v>
      </c>
      <c r="C8" s="24"/>
      <c r="D8" s="24"/>
      <c r="E8" s="25"/>
      <c r="F8" s="165" t="str">
        <f>'800 Series '!$G$9</f>
        <v>April 1, 2021 to March 31, 2022</v>
      </c>
      <c r="G8" s="2"/>
      <c r="H8" s="109"/>
    </row>
    <row r="9" spans="1:9" ht="9" customHeight="1" thickBot="1">
      <c r="A9" s="286"/>
      <c r="B9" s="279"/>
      <c r="C9" s="280"/>
      <c r="D9" s="280"/>
      <c r="E9" s="281"/>
      <c r="F9" s="282"/>
      <c r="G9" s="280"/>
      <c r="H9" s="287"/>
    </row>
    <row r="10" spans="1:9" ht="19.5" thickTop="1" thickBot="1">
      <c r="A10" s="404" t="s">
        <v>118</v>
      </c>
      <c r="B10" s="405"/>
      <c r="C10" s="405"/>
      <c r="D10" s="405"/>
      <c r="E10" s="405"/>
      <c r="F10" s="405"/>
      <c r="G10" s="405"/>
      <c r="H10" s="406"/>
    </row>
    <row r="11" spans="1:9" ht="15" customHeight="1" thickTop="1" thickBot="1">
      <c r="A11" s="110"/>
      <c r="B11" s="15" t="s">
        <v>1</v>
      </c>
      <c r="C11" s="16" t="s">
        <v>1</v>
      </c>
      <c r="D11" s="16"/>
      <c r="E11" s="18" t="s">
        <v>1</v>
      </c>
      <c r="F11" s="51" t="s">
        <v>5</v>
      </c>
      <c r="G11" s="17" t="s">
        <v>30</v>
      </c>
      <c r="H11" s="111" t="s">
        <v>6</v>
      </c>
    </row>
    <row r="12" spans="1:9" ht="15" customHeight="1" thickTop="1">
      <c r="A12" s="112" t="s">
        <v>7</v>
      </c>
      <c r="B12" s="35" t="s">
        <v>13</v>
      </c>
      <c r="C12" s="32"/>
      <c r="D12" s="32"/>
      <c r="E12" s="32"/>
      <c r="F12" s="52" t="s">
        <v>12</v>
      </c>
      <c r="G12" s="66">
        <v>0.13</v>
      </c>
      <c r="H12" s="113"/>
    </row>
    <row r="13" spans="1:9" ht="15" customHeight="1">
      <c r="A13" s="114" t="s">
        <v>1</v>
      </c>
      <c r="B13" s="36" t="s">
        <v>14</v>
      </c>
      <c r="C13" s="32" t="s">
        <v>34</v>
      </c>
      <c r="D13" s="32"/>
      <c r="E13" s="32"/>
      <c r="F13" s="53"/>
      <c r="G13" s="21"/>
      <c r="H13" s="115"/>
    </row>
    <row r="14" spans="1:9" ht="15" customHeight="1">
      <c r="A14" s="116" t="s">
        <v>8</v>
      </c>
      <c r="B14" s="58" t="s">
        <v>15</v>
      </c>
      <c r="C14" s="33">
        <v>680</v>
      </c>
      <c r="D14" s="33"/>
      <c r="E14" s="33"/>
      <c r="F14" s="53" t="s">
        <v>1</v>
      </c>
      <c r="G14" s="21" t="s">
        <v>1</v>
      </c>
      <c r="H14" s="115" t="s">
        <v>1</v>
      </c>
    </row>
    <row r="15" spans="1:9" ht="23.25" customHeight="1" thickBot="1">
      <c r="A15" s="117" t="s">
        <v>1</v>
      </c>
      <c r="B15" s="59" t="s">
        <v>1</v>
      </c>
      <c r="C15" s="34"/>
      <c r="D15" s="34"/>
      <c r="E15" s="34"/>
      <c r="F15" s="54"/>
      <c r="G15" s="20"/>
      <c r="H15" s="118"/>
    </row>
    <row r="16" spans="1:9" ht="16.5" thickTop="1">
      <c r="A16" s="119" t="s">
        <v>9</v>
      </c>
      <c r="B16" s="3"/>
      <c r="C16" s="3"/>
      <c r="D16" s="3"/>
      <c r="E16" s="63"/>
      <c r="F16" s="63"/>
      <c r="G16" s="4"/>
      <c r="H16" s="120"/>
      <c r="I16" s="132"/>
    </row>
    <row r="17" spans="1:9" ht="18">
      <c r="A17" s="401" t="s">
        <v>119</v>
      </c>
      <c r="B17" s="402"/>
      <c r="C17" s="402"/>
      <c r="D17" s="402"/>
      <c r="E17" s="402"/>
      <c r="F17" s="402"/>
      <c r="G17" s="402"/>
      <c r="H17" s="403"/>
    </row>
    <row r="18" spans="1:9" ht="9" customHeight="1">
      <c r="A18" s="395"/>
      <c r="B18" s="396"/>
      <c r="C18" s="396"/>
      <c r="D18" s="396"/>
      <c r="E18" s="396"/>
      <c r="F18" s="396"/>
      <c r="G18" s="396"/>
      <c r="H18" s="397"/>
    </row>
    <row r="19" spans="1:9" ht="15.75">
      <c r="A19" s="237" t="s">
        <v>148</v>
      </c>
      <c r="B19" s="40">
        <v>1836</v>
      </c>
      <c r="C19" s="49"/>
      <c r="D19" s="49"/>
      <c r="E19" s="131"/>
      <c r="F19" s="70">
        <f t="shared" ref="F19:F21" si="0">C19</f>
        <v>0</v>
      </c>
      <c r="G19" s="68">
        <f t="shared" ref="G19:G21" si="1">+F19*0.13</f>
        <v>0</v>
      </c>
      <c r="H19" s="261">
        <f t="shared" ref="H19:H21" si="2">+F19+G19</f>
        <v>0</v>
      </c>
    </row>
    <row r="20" spans="1:9" ht="15.75">
      <c r="A20" s="237" t="s">
        <v>149</v>
      </c>
      <c r="B20" s="40">
        <v>1836</v>
      </c>
      <c r="C20" s="49"/>
      <c r="D20" s="49"/>
      <c r="E20" s="131"/>
      <c r="F20" s="70">
        <f t="shared" si="0"/>
        <v>0</v>
      </c>
      <c r="G20" s="68">
        <f t="shared" si="1"/>
        <v>0</v>
      </c>
      <c r="H20" s="261">
        <f t="shared" si="2"/>
        <v>0</v>
      </c>
    </row>
    <row r="21" spans="1:9" ht="15.75">
      <c r="A21" s="237" t="s">
        <v>150</v>
      </c>
      <c r="B21" s="40">
        <v>1836</v>
      </c>
      <c r="C21" s="49"/>
      <c r="D21" s="49"/>
      <c r="E21" s="131"/>
      <c r="F21" s="70">
        <f t="shared" si="0"/>
        <v>0</v>
      </c>
      <c r="G21" s="68">
        <f t="shared" si="1"/>
        <v>0</v>
      </c>
      <c r="H21" s="261">
        <f t="shared" si="2"/>
        <v>0</v>
      </c>
      <c r="I21" s="132"/>
    </row>
    <row r="22" spans="1:9" ht="9" customHeight="1">
      <c r="A22" s="395"/>
      <c r="B22" s="396"/>
      <c r="C22" s="396"/>
      <c r="D22" s="396"/>
      <c r="E22" s="396"/>
      <c r="F22" s="396"/>
      <c r="G22" s="396"/>
      <c r="H22" s="397"/>
    </row>
    <row r="23" spans="1:9" ht="15.75">
      <c r="A23" s="237" t="s">
        <v>151</v>
      </c>
      <c r="B23" s="40">
        <v>2092</v>
      </c>
      <c r="C23" s="49"/>
      <c r="D23" s="49"/>
      <c r="E23" s="131"/>
      <c r="F23" s="70">
        <f>C23</f>
        <v>0</v>
      </c>
      <c r="G23" s="68">
        <f t="shared" ref="G23:G25" si="3">+F23*0.13</f>
        <v>0</v>
      </c>
      <c r="H23" s="261">
        <f t="shared" ref="H23:H25" si="4">+F23+G23</f>
        <v>0</v>
      </c>
    </row>
    <row r="24" spans="1:9" ht="15.75">
      <c r="A24" s="237" t="s">
        <v>152</v>
      </c>
      <c r="B24" s="40">
        <v>2092</v>
      </c>
      <c r="C24" s="49"/>
      <c r="D24" s="49"/>
      <c r="E24" s="131"/>
      <c r="F24" s="70">
        <f>C24</f>
        <v>0</v>
      </c>
      <c r="G24" s="68">
        <f t="shared" si="3"/>
        <v>0</v>
      </c>
      <c r="H24" s="261">
        <f t="shared" si="4"/>
        <v>0</v>
      </c>
      <c r="I24" s="132"/>
    </row>
    <row r="25" spans="1:9" ht="15.75">
      <c r="A25" s="237" t="s">
        <v>153</v>
      </c>
      <c r="B25" s="40">
        <v>2092</v>
      </c>
      <c r="C25" s="49"/>
      <c r="D25" s="49"/>
      <c r="E25" s="131"/>
      <c r="F25" s="70">
        <f>C25</f>
        <v>0</v>
      </c>
      <c r="G25" s="68">
        <f t="shared" si="3"/>
        <v>0</v>
      </c>
      <c r="H25" s="261">
        <f t="shared" si="4"/>
        <v>0</v>
      </c>
    </row>
    <row r="26" spans="1:9" ht="9" customHeight="1">
      <c r="A26" s="395"/>
      <c r="B26" s="396"/>
      <c r="C26" s="396"/>
      <c r="D26" s="396"/>
      <c r="E26" s="396"/>
      <c r="F26" s="396"/>
      <c r="G26" s="396"/>
      <c r="H26" s="397"/>
    </row>
    <row r="27" spans="1:9" ht="15.75">
      <c r="A27" s="237" t="s">
        <v>154</v>
      </c>
      <c r="B27" s="40">
        <v>2344</v>
      </c>
      <c r="C27" s="49"/>
      <c r="D27" s="49"/>
      <c r="E27" s="131"/>
      <c r="F27" s="70">
        <f>C27</f>
        <v>0</v>
      </c>
      <c r="G27" s="68">
        <f t="shared" ref="G27:G29" si="5">+F27*0.13</f>
        <v>0</v>
      </c>
      <c r="H27" s="261">
        <f t="shared" ref="H27:H29" si="6">+F27+G27</f>
        <v>0</v>
      </c>
    </row>
    <row r="28" spans="1:9" ht="15.75">
      <c r="A28" s="237" t="s">
        <v>155</v>
      </c>
      <c r="B28" s="40">
        <v>2344</v>
      </c>
      <c r="C28" s="49"/>
      <c r="D28" s="49"/>
      <c r="E28" s="131"/>
      <c r="F28" s="70">
        <f>C28</f>
        <v>0</v>
      </c>
      <c r="G28" s="68">
        <f t="shared" si="5"/>
        <v>0</v>
      </c>
      <c r="H28" s="261">
        <f t="shared" si="6"/>
        <v>0</v>
      </c>
      <c r="I28" s="132"/>
    </row>
    <row r="29" spans="1:9" ht="15.75">
      <c r="A29" s="237" t="s">
        <v>156</v>
      </c>
      <c r="B29" s="40">
        <v>2344</v>
      </c>
      <c r="C29" s="49"/>
      <c r="D29" s="49"/>
      <c r="E29" s="131"/>
      <c r="F29" s="70">
        <f>C29</f>
        <v>0</v>
      </c>
      <c r="G29" s="68">
        <f t="shared" si="5"/>
        <v>0</v>
      </c>
      <c r="H29" s="261">
        <f t="shared" si="6"/>
        <v>0</v>
      </c>
    </row>
    <row r="30" spans="1:9" ht="15.75">
      <c r="A30" s="237"/>
      <c r="B30" s="40"/>
      <c r="C30" s="49"/>
      <c r="D30" s="49"/>
      <c r="E30" s="131"/>
      <c r="F30" s="70"/>
      <c r="G30" s="68"/>
      <c r="H30" s="261"/>
    </row>
    <row r="31" spans="1:9" ht="18">
      <c r="A31" s="401" t="s">
        <v>213</v>
      </c>
      <c r="B31" s="402"/>
      <c r="C31" s="402"/>
      <c r="D31" s="402"/>
      <c r="E31" s="402"/>
      <c r="F31" s="402"/>
      <c r="G31" s="402"/>
      <c r="H31" s="403"/>
    </row>
    <row r="32" spans="1:9" ht="9" customHeight="1">
      <c r="A32" s="395"/>
      <c r="B32" s="396"/>
      <c r="C32" s="396"/>
      <c r="D32" s="396"/>
      <c r="E32" s="396"/>
      <c r="F32" s="396"/>
      <c r="G32" s="396"/>
      <c r="H32" s="397"/>
    </row>
    <row r="33" spans="1:9" ht="15.75">
      <c r="A33" s="237" t="s">
        <v>148</v>
      </c>
      <c r="B33" s="40">
        <v>1836</v>
      </c>
      <c r="C33" s="49"/>
      <c r="D33" s="49"/>
      <c r="E33" s="131"/>
      <c r="F33" s="70">
        <f t="shared" ref="F33:F35" si="7">C33</f>
        <v>0</v>
      </c>
      <c r="G33" s="68">
        <f t="shared" ref="G33:G35" si="8">+F33*0.13</f>
        <v>0</v>
      </c>
      <c r="H33" s="261">
        <f t="shared" ref="H33:H35" si="9">+F33+G33</f>
        <v>0</v>
      </c>
    </row>
    <row r="34" spans="1:9" ht="15.75">
      <c r="A34" s="237" t="s">
        <v>149</v>
      </c>
      <c r="B34" s="40">
        <v>1836</v>
      </c>
      <c r="C34" s="49"/>
      <c r="D34" s="49"/>
      <c r="E34" s="131"/>
      <c r="F34" s="70">
        <f t="shared" si="7"/>
        <v>0</v>
      </c>
      <c r="G34" s="68">
        <f t="shared" si="8"/>
        <v>0</v>
      </c>
      <c r="H34" s="261">
        <f t="shared" si="9"/>
        <v>0</v>
      </c>
    </row>
    <row r="35" spans="1:9" ht="15.75">
      <c r="A35" s="237" t="s">
        <v>150</v>
      </c>
      <c r="B35" s="40">
        <v>1836</v>
      </c>
      <c r="C35" s="49"/>
      <c r="D35" s="49"/>
      <c r="E35" s="131"/>
      <c r="F35" s="70">
        <f t="shared" si="7"/>
        <v>0</v>
      </c>
      <c r="G35" s="68">
        <f t="shared" si="8"/>
        <v>0</v>
      </c>
      <c r="H35" s="261">
        <f t="shared" si="9"/>
        <v>0</v>
      </c>
      <c r="I35" s="132"/>
    </row>
    <row r="36" spans="1:9" ht="9" customHeight="1">
      <c r="A36" s="395"/>
      <c r="B36" s="396"/>
      <c r="C36" s="396"/>
      <c r="D36" s="396"/>
      <c r="E36" s="396"/>
      <c r="F36" s="396"/>
      <c r="G36" s="396"/>
      <c r="H36" s="397"/>
    </row>
    <row r="37" spans="1:9" ht="15.75">
      <c r="A37" s="237" t="s">
        <v>151</v>
      </c>
      <c r="B37" s="40">
        <v>2092</v>
      </c>
      <c r="C37" s="49"/>
      <c r="D37" s="49"/>
      <c r="E37" s="131"/>
      <c r="F37" s="70">
        <f>C37</f>
        <v>0</v>
      </c>
      <c r="G37" s="68">
        <f t="shared" ref="G37:G39" si="10">+F37*0.13</f>
        <v>0</v>
      </c>
      <c r="H37" s="261">
        <f t="shared" ref="H37:H39" si="11">+F37+G37</f>
        <v>0</v>
      </c>
    </row>
    <row r="38" spans="1:9" ht="15.75">
      <c r="A38" s="237" t="s">
        <v>152</v>
      </c>
      <c r="B38" s="40">
        <v>2092</v>
      </c>
      <c r="C38" s="49"/>
      <c r="D38" s="49"/>
      <c r="E38" s="131"/>
      <c r="F38" s="70">
        <f>C38</f>
        <v>0</v>
      </c>
      <c r="G38" s="68">
        <f t="shared" si="10"/>
        <v>0</v>
      </c>
      <c r="H38" s="261">
        <f t="shared" si="11"/>
        <v>0</v>
      </c>
      <c r="I38" s="132"/>
    </row>
    <row r="39" spans="1:9" ht="15.75">
      <c r="A39" s="237" t="s">
        <v>153</v>
      </c>
      <c r="B39" s="40">
        <v>2092</v>
      </c>
      <c r="C39" s="49"/>
      <c r="D39" s="49"/>
      <c r="E39" s="131"/>
      <c r="F39" s="70">
        <f>C39</f>
        <v>0</v>
      </c>
      <c r="G39" s="68">
        <f t="shared" si="10"/>
        <v>0</v>
      </c>
      <c r="H39" s="261">
        <f t="shared" si="11"/>
        <v>0</v>
      </c>
    </row>
    <row r="40" spans="1:9" ht="9" customHeight="1">
      <c r="A40" s="395"/>
      <c r="B40" s="396"/>
      <c r="C40" s="396"/>
      <c r="D40" s="396"/>
      <c r="E40" s="396"/>
      <c r="F40" s="396"/>
      <c r="G40" s="396"/>
      <c r="H40" s="397"/>
    </row>
    <row r="41" spans="1:9" ht="15.75">
      <c r="A41" s="237" t="s">
        <v>154</v>
      </c>
      <c r="B41" s="40">
        <v>2344</v>
      </c>
      <c r="C41" s="49"/>
      <c r="D41" s="49"/>
      <c r="E41" s="131"/>
      <c r="F41" s="70">
        <f>C41</f>
        <v>0</v>
      </c>
      <c r="G41" s="68">
        <f t="shared" ref="G41:G43" si="12">+F41*0.13</f>
        <v>0</v>
      </c>
      <c r="H41" s="261">
        <f t="shared" ref="H41:H43" si="13">+F41+G41</f>
        <v>0</v>
      </c>
    </row>
    <row r="42" spans="1:9" ht="15.75">
      <c r="A42" s="237" t="s">
        <v>155</v>
      </c>
      <c r="B42" s="40">
        <v>2344</v>
      </c>
      <c r="C42" s="49"/>
      <c r="D42" s="49"/>
      <c r="E42" s="131"/>
      <c r="F42" s="70">
        <f>C42</f>
        <v>0</v>
      </c>
      <c r="G42" s="68">
        <f t="shared" si="12"/>
        <v>0</v>
      </c>
      <c r="H42" s="261">
        <f t="shared" si="13"/>
        <v>0</v>
      </c>
      <c r="I42" s="132"/>
    </row>
    <row r="43" spans="1:9" ht="15.75">
      <c r="A43" s="237" t="s">
        <v>156</v>
      </c>
      <c r="B43" s="40">
        <v>2344</v>
      </c>
      <c r="C43" s="49"/>
      <c r="D43" s="49"/>
      <c r="E43" s="131"/>
      <c r="F43" s="70">
        <f>C43</f>
        <v>0</v>
      </c>
      <c r="G43" s="68">
        <f t="shared" si="12"/>
        <v>0</v>
      </c>
      <c r="H43" s="261">
        <f t="shared" si="13"/>
        <v>0</v>
      </c>
    </row>
    <row r="44" spans="1:9" ht="15.75">
      <c r="A44" s="237"/>
      <c r="B44" s="40"/>
      <c r="C44" s="49"/>
      <c r="D44" s="49"/>
      <c r="E44" s="131"/>
      <c r="F44" s="70"/>
      <c r="G44" s="68"/>
      <c r="H44" s="261"/>
    </row>
    <row r="45" spans="1:9" ht="18">
      <c r="A45" s="398" t="s">
        <v>214</v>
      </c>
      <c r="B45" s="399"/>
      <c r="C45" s="399"/>
      <c r="D45" s="399"/>
      <c r="E45" s="399"/>
      <c r="F45" s="399"/>
      <c r="G45" s="399"/>
      <c r="H45" s="400"/>
    </row>
    <row r="46" spans="1:9" ht="9" customHeight="1">
      <c r="A46" s="395"/>
      <c r="B46" s="396"/>
      <c r="C46" s="396"/>
      <c r="D46" s="396"/>
      <c r="E46" s="396"/>
      <c r="F46" s="396"/>
      <c r="G46" s="396"/>
      <c r="H46" s="397"/>
    </row>
    <row r="47" spans="1:9" ht="15.75">
      <c r="A47" s="237" t="s">
        <v>148</v>
      </c>
      <c r="B47" s="40">
        <v>1836</v>
      </c>
      <c r="C47" s="49"/>
      <c r="D47" s="49"/>
      <c r="E47" s="131"/>
      <c r="F47" s="70">
        <f t="shared" ref="F47:F49" si="14">C47</f>
        <v>0</v>
      </c>
      <c r="G47" s="68">
        <f t="shared" ref="G47:G49" si="15">+F47*0.13</f>
        <v>0</v>
      </c>
      <c r="H47" s="261">
        <f t="shared" ref="H47:H49" si="16">+F47+G47</f>
        <v>0</v>
      </c>
    </row>
    <row r="48" spans="1:9" ht="15.75">
      <c r="A48" s="237" t="s">
        <v>149</v>
      </c>
      <c r="B48" s="40">
        <v>1836</v>
      </c>
      <c r="C48" s="49"/>
      <c r="D48" s="49"/>
      <c r="E48" s="131"/>
      <c r="F48" s="70">
        <f t="shared" si="14"/>
        <v>0</v>
      </c>
      <c r="G48" s="68">
        <f t="shared" si="15"/>
        <v>0</v>
      </c>
      <c r="H48" s="261">
        <f t="shared" si="16"/>
        <v>0</v>
      </c>
    </row>
    <row r="49" spans="1:9" ht="15.75">
      <c r="A49" s="237" t="s">
        <v>150</v>
      </c>
      <c r="B49" s="40">
        <v>1836</v>
      </c>
      <c r="C49" s="49"/>
      <c r="D49" s="49"/>
      <c r="E49" s="131"/>
      <c r="F49" s="70">
        <f t="shared" si="14"/>
        <v>0</v>
      </c>
      <c r="G49" s="68">
        <f t="shared" si="15"/>
        <v>0</v>
      </c>
      <c r="H49" s="261">
        <f t="shared" si="16"/>
        <v>0</v>
      </c>
      <c r="I49" s="132"/>
    </row>
    <row r="50" spans="1:9" ht="9" customHeight="1">
      <c r="A50" s="395"/>
      <c r="B50" s="396"/>
      <c r="C50" s="396"/>
      <c r="D50" s="396"/>
      <c r="E50" s="396"/>
      <c r="F50" s="396"/>
      <c r="G50" s="396"/>
      <c r="H50" s="397"/>
    </row>
    <row r="51" spans="1:9" ht="15.75">
      <c r="A51" s="237" t="s">
        <v>151</v>
      </c>
      <c r="B51" s="40">
        <v>2092</v>
      </c>
      <c r="C51" s="49"/>
      <c r="D51" s="49"/>
      <c r="E51" s="131"/>
      <c r="F51" s="70">
        <f>C51</f>
        <v>0</v>
      </c>
      <c r="G51" s="68">
        <f t="shared" ref="G51:G53" si="17">+F51*0.13</f>
        <v>0</v>
      </c>
      <c r="H51" s="261">
        <f t="shared" ref="H51:H53" si="18">+F51+G51</f>
        <v>0</v>
      </c>
    </row>
    <row r="52" spans="1:9" ht="15.75">
      <c r="A52" s="237" t="s">
        <v>152</v>
      </c>
      <c r="B52" s="40">
        <v>2092</v>
      </c>
      <c r="C52" s="49"/>
      <c r="D52" s="49"/>
      <c r="E52" s="131"/>
      <c r="F52" s="70">
        <f>C52</f>
        <v>0</v>
      </c>
      <c r="G52" s="68">
        <f t="shared" si="17"/>
        <v>0</v>
      </c>
      <c r="H52" s="261">
        <f t="shared" si="18"/>
        <v>0</v>
      </c>
      <c r="I52" s="132"/>
    </row>
    <row r="53" spans="1:9" ht="15.75">
      <c r="A53" s="237" t="s">
        <v>153</v>
      </c>
      <c r="B53" s="40">
        <v>2092</v>
      </c>
      <c r="C53" s="49"/>
      <c r="D53" s="49"/>
      <c r="E53" s="131"/>
      <c r="F53" s="70">
        <f>C53</f>
        <v>0</v>
      </c>
      <c r="G53" s="68">
        <f t="shared" si="17"/>
        <v>0</v>
      </c>
      <c r="H53" s="261">
        <f t="shared" si="18"/>
        <v>0</v>
      </c>
    </row>
    <row r="54" spans="1:9" ht="9" customHeight="1">
      <c r="A54" s="395"/>
      <c r="B54" s="396"/>
      <c r="C54" s="396"/>
      <c r="D54" s="396"/>
      <c r="E54" s="396"/>
      <c r="F54" s="396"/>
      <c r="G54" s="396"/>
      <c r="H54" s="397"/>
    </row>
    <row r="55" spans="1:9" ht="15.75">
      <c r="A55" s="237" t="s">
        <v>154</v>
      </c>
      <c r="B55" s="40">
        <v>2344</v>
      </c>
      <c r="C55" s="49"/>
      <c r="D55" s="49"/>
      <c r="E55" s="131"/>
      <c r="F55" s="70">
        <f>C55</f>
        <v>0</v>
      </c>
      <c r="G55" s="68">
        <f t="shared" ref="G55:G57" si="19">+F55*0.13</f>
        <v>0</v>
      </c>
      <c r="H55" s="261">
        <f t="shared" ref="H55:H57" si="20">+F55+G55</f>
        <v>0</v>
      </c>
    </row>
    <row r="56" spans="1:9" ht="15.75">
      <c r="A56" s="237" t="s">
        <v>155</v>
      </c>
      <c r="B56" s="40">
        <v>2344</v>
      </c>
      <c r="C56" s="49"/>
      <c r="D56" s="49"/>
      <c r="E56" s="131"/>
      <c r="F56" s="70">
        <f>C56</f>
        <v>0</v>
      </c>
      <c r="G56" s="68">
        <f t="shared" si="19"/>
        <v>0</v>
      </c>
      <c r="H56" s="261">
        <f t="shared" si="20"/>
        <v>0</v>
      </c>
    </row>
    <row r="57" spans="1:9" ht="15.75">
      <c r="A57" s="237" t="s">
        <v>156</v>
      </c>
      <c r="B57" s="40">
        <v>2344</v>
      </c>
      <c r="C57" s="49"/>
      <c r="D57" s="49"/>
      <c r="E57" s="131"/>
      <c r="F57" s="70">
        <f>C57</f>
        <v>0</v>
      </c>
      <c r="G57" s="68">
        <f t="shared" si="19"/>
        <v>0</v>
      </c>
      <c r="H57" s="261">
        <f t="shared" si="20"/>
        <v>0</v>
      </c>
    </row>
    <row r="58" spans="1:9" ht="16.5" thickBot="1">
      <c r="A58" s="335"/>
      <c r="B58" s="336"/>
      <c r="C58" s="337"/>
      <c r="D58" s="337"/>
      <c r="E58" s="338"/>
      <c r="F58" s="339"/>
      <c r="G58" s="340"/>
      <c r="H58" s="341"/>
    </row>
    <row r="59" spans="1:9" ht="15" customHeight="1" thickTop="1" thickBot="1">
      <c r="A59" s="238" t="s">
        <v>10</v>
      </c>
      <c r="B59" s="10"/>
      <c r="C59" s="29"/>
      <c r="D59" s="10"/>
      <c r="E59" s="10"/>
      <c r="F59" s="10"/>
      <c r="G59" s="11"/>
      <c r="H59" s="124"/>
    </row>
    <row r="60" spans="1:9" ht="12" customHeight="1" thickTop="1">
      <c r="A60" s="123"/>
      <c r="B60" s="27"/>
      <c r="C60" s="27"/>
      <c r="D60" s="27"/>
      <c r="E60" s="27"/>
      <c r="F60" s="27"/>
      <c r="G60" s="27"/>
      <c r="H60" s="239" t="s">
        <v>1</v>
      </c>
    </row>
    <row r="61" spans="1:9" ht="12" customHeight="1">
      <c r="A61" s="126"/>
      <c r="B61" s="45" t="s">
        <v>17</v>
      </c>
      <c r="C61" s="46"/>
      <c r="D61" s="46"/>
      <c r="E61" s="46"/>
      <c r="F61" s="46"/>
      <c r="G61" s="46"/>
      <c r="H61" s="124"/>
    </row>
    <row r="62" spans="1:9" ht="12" customHeight="1">
      <c r="A62" s="123" t="s">
        <v>21</v>
      </c>
      <c r="B62" s="46"/>
      <c r="C62" s="46"/>
      <c r="D62" s="46"/>
      <c r="E62" s="46"/>
      <c r="F62" s="46"/>
      <c r="G62" s="46"/>
      <c r="H62" s="124"/>
    </row>
    <row r="63" spans="1:9" ht="12" customHeight="1">
      <c r="A63" s="123" t="s">
        <v>22</v>
      </c>
      <c r="B63" s="46"/>
      <c r="C63" s="46"/>
      <c r="D63" s="46"/>
      <c r="E63" s="46"/>
      <c r="F63" s="46"/>
      <c r="G63" s="46"/>
      <c r="H63" s="124"/>
    </row>
    <row r="64" spans="1:9" ht="12" customHeight="1">
      <c r="A64" s="123" t="s">
        <v>23</v>
      </c>
      <c r="B64" s="47"/>
      <c r="C64" s="48"/>
      <c r="D64" s="48"/>
      <c r="E64" s="48"/>
      <c r="F64" s="46"/>
      <c r="G64" s="46"/>
      <c r="H64" s="124"/>
    </row>
    <row r="65" spans="1:8" ht="12" customHeight="1">
      <c r="A65" s="121" t="s">
        <v>24</v>
      </c>
      <c r="B65" s="46"/>
      <c r="C65" s="46"/>
      <c r="D65" s="46"/>
      <c r="E65" s="46"/>
      <c r="F65" s="46"/>
      <c r="G65" s="48"/>
      <c r="H65" s="127"/>
    </row>
    <row r="66" spans="1:8" ht="12" customHeight="1">
      <c r="A66" s="121" t="s">
        <v>25</v>
      </c>
      <c r="B66" s="46"/>
      <c r="C66" s="46"/>
      <c r="D66" s="48"/>
      <c r="E66" s="48"/>
      <c r="F66" s="48"/>
      <c r="G66" s="46"/>
      <c r="H66" s="124"/>
    </row>
    <row r="67" spans="1:8" ht="12" customHeight="1">
      <c r="A67" s="123" t="s">
        <v>26</v>
      </c>
      <c r="B67" s="46"/>
      <c r="C67" s="46"/>
      <c r="D67" s="46"/>
      <c r="E67" s="46"/>
      <c r="F67" s="46"/>
      <c r="G67" s="46"/>
      <c r="H67" s="124"/>
    </row>
    <row r="68" spans="1:8" ht="12" customHeight="1">
      <c r="A68" s="123" t="s">
        <v>27</v>
      </c>
      <c r="B68" s="46"/>
      <c r="C68" s="46"/>
      <c r="D68" s="46"/>
      <c r="E68" s="46"/>
      <c r="F68" s="46"/>
      <c r="G68" s="46"/>
      <c r="H68" s="124"/>
    </row>
    <row r="69" spans="1:8" ht="12" customHeight="1">
      <c r="A69" s="123" t="s">
        <v>28</v>
      </c>
      <c r="B69" s="46"/>
      <c r="C69" s="46"/>
      <c r="D69" s="46"/>
      <c r="E69" s="46"/>
      <c r="F69" s="46"/>
      <c r="G69" s="46"/>
      <c r="H69" s="124"/>
    </row>
    <row r="70" spans="1:8" ht="15.75">
      <c r="A70" s="121" t="s">
        <v>29</v>
      </c>
      <c r="B70" s="46"/>
      <c r="C70" s="46"/>
      <c r="D70" s="46"/>
      <c r="E70" s="46"/>
      <c r="F70" s="98" t="s">
        <v>43</v>
      </c>
      <c r="G70" s="98"/>
      <c r="H70" s="122"/>
    </row>
    <row r="71" spans="1:8" ht="12.75" customHeight="1">
      <c r="A71" s="123"/>
      <c r="B71" s="27"/>
      <c r="C71" s="27"/>
      <c r="D71" s="27"/>
      <c r="E71" s="27"/>
      <c r="F71" s="27"/>
      <c r="G71" s="27"/>
      <c r="H71" s="124"/>
    </row>
    <row r="72" spans="1:8" ht="16.5" thickBot="1">
      <c r="A72" s="232" t="s">
        <v>16</v>
      </c>
      <c r="B72" s="233"/>
      <c r="C72" s="234">
        <v>60</v>
      </c>
      <c r="D72" s="233" t="s">
        <v>11</v>
      </c>
      <c r="E72" s="233"/>
      <c r="F72" s="235" t="s">
        <v>233</v>
      </c>
      <c r="G72" s="235"/>
      <c r="H72" s="236"/>
    </row>
    <row r="73" spans="1:8" ht="16.5" customHeight="1" thickBot="1">
      <c r="A73" s="128"/>
      <c r="B73" s="129"/>
      <c r="C73" s="129"/>
      <c r="D73" s="129"/>
      <c r="E73" s="129"/>
      <c r="F73" s="129"/>
      <c r="G73" s="129"/>
      <c r="H73" s="130"/>
    </row>
    <row r="74" spans="1:8" ht="12" customHeight="1"/>
    <row r="75" spans="1:8" ht="12.75" customHeight="1"/>
    <row r="76" spans="1:8" ht="12" customHeight="1"/>
    <row r="77" spans="1:8" ht="12" customHeight="1"/>
    <row r="78" spans="1:8" ht="12" customHeight="1"/>
    <row r="79" spans="1:8" ht="9" customHeight="1"/>
    <row r="80" spans="1:8" ht="12" customHeight="1"/>
  </sheetData>
  <mergeCells count="14">
    <mergeCell ref="A32:H32"/>
    <mergeCell ref="A31:H31"/>
    <mergeCell ref="A17:H17"/>
    <mergeCell ref="A10:H10"/>
    <mergeCell ref="A18:H18"/>
    <mergeCell ref="A22:H22"/>
    <mergeCell ref="A26:H26"/>
    <mergeCell ref="A1:H1"/>
    <mergeCell ref="A46:H46"/>
    <mergeCell ref="A50:H50"/>
    <mergeCell ref="A54:H54"/>
    <mergeCell ref="A36:H36"/>
    <mergeCell ref="A40:H40"/>
    <mergeCell ref="A45:H45"/>
  </mergeCells>
  <printOptions horizontalCentered="1"/>
  <pageMargins left="0.25" right="0.25" top="0.75" bottom="0.75" header="0.3" footer="0.3"/>
  <pageSetup paperSize="5" scale="87" fitToHeight="0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6"/>
  <sheetViews>
    <sheetView view="pageBreakPreview" zoomScaleNormal="100" zoomScaleSheetLayoutView="100" workbookViewId="0">
      <selection activeCell="H18" sqref="H18:I52"/>
    </sheetView>
  </sheetViews>
  <sheetFormatPr defaultColWidth="9.6640625" defaultRowHeight="15"/>
  <cols>
    <col min="1" max="1" width="20.21875" style="146" customWidth="1"/>
    <col min="2" max="2" width="8.77734375" style="146" customWidth="1"/>
    <col min="3" max="3" width="10.77734375" style="146" customWidth="1"/>
    <col min="4" max="4" width="16.109375" style="146" bestFit="1" customWidth="1"/>
    <col min="5" max="9" width="10.77734375" style="146" customWidth="1"/>
    <col min="10" max="16384" width="9.6640625" style="146"/>
  </cols>
  <sheetData>
    <row r="1" spans="1:10" ht="11.25" customHeight="1">
      <c r="A1" s="288"/>
      <c r="B1" s="289"/>
      <c r="C1" s="289"/>
      <c r="D1" s="289"/>
      <c r="E1" s="289"/>
      <c r="F1" s="289"/>
      <c r="G1" s="322"/>
      <c r="H1" s="323"/>
      <c r="I1" s="290"/>
    </row>
    <row r="2" spans="1:10" ht="21" customHeight="1">
      <c r="A2" s="367" t="str">
        <f>'100 Series'!A2</f>
        <v>BID SUBMISSION</v>
      </c>
      <c r="B2" s="368"/>
      <c r="C2" s="368"/>
      <c r="D2" s="368"/>
      <c r="E2" s="368"/>
      <c r="F2" s="368"/>
      <c r="G2" s="368"/>
      <c r="H2" s="368"/>
      <c r="I2" s="369"/>
      <c r="J2" s="164"/>
    </row>
    <row r="3" spans="1:10" ht="14.25" customHeight="1">
      <c r="A3" s="291"/>
      <c r="B3" s="148"/>
      <c r="C3" s="148"/>
      <c r="D3" s="148"/>
      <c r="E3" s="148"/>
      <c r="F3" s="164"/>
      <c r="G3" s="149" t="s">
        <v>0</v>
      </c>
      <c r="H3" s="217">
        <f>'800 Series '!$H$3</f>
        <v>44287</v>
      </c>
      <c r="I3" s="324"/>
      <c r="J3" s="231"/>
    </row>
    <row r="4" spans="1:10" ht="15" customHeight="1">
      <c r="A4" s="292" t="s">
        <v>18</v>
      </c>
      <c r="B4" s="67" t="s">
        <v>218</v>
      </c>
      <c r="C4" s="151"/>
      <c r="D4" s="151"/>
      <c r="E4" s="151"/>
      <c r="F4" s="151"/>
      <c r="G4" s="152"/>
      <c r="H4" s="152"/>
      <c r="I4" s="293"/>
      <c r="J4" s="164"/>
    </row>
    <row r="5" spans="1:10" ht="15" customHeight="1">
      <c r="A5" s="292" t="s">
        <v>19</v>
      </c>
      <c r="B5" s="153" t="s">
        <v>50</v>
      </c>
      <c r="C5" s="154"/>
      <c r="D5" s="155"/>
      <c r="E5" s="156"/>
      <c r="F5" s="164"/>
      <c r="G5" s="156" t="s">
        <v>2</v>
      </c>
      <c r="H5" s="41">
        <f>'800 Series '!$H$5</f>
        <v>0</v>
      </c>
      <c r="I5" s="346"/>
      <c r="J5" s="155"/>
    </row>
    <row r="6" spans="1:10" ht="15" customHeight="1">
      <c r="A6" s="292"/>
      <c r="B6" s="156" t="s">
        <v>1</v>
      </c>
      <c r="C6" s="156"/>
      <c r="D6" s="156"/>
      <c r="E6" s="156"/>
      <c r="F6" s="156"/>
      <c r="G6" s="156"/>
      <c r="H6" s="375"/>
      <c r="I6" s="376"/>
      <c r="J6" s="164"/>
    </row>
    <row r="7" spans="1:10" ht="15" customHeight="1">
      <c r="A7" s="292" t="s">
        <v>3</v>
      </c>
      <c r="B7" s="41">
        <f>'800 Series '!$B$7</f>
        <v>0</v>
      </c>
      <c r="C7" s="160"/>
      <c r="D7" s="160"/>
      <c r="E7" s="159"/>
      <c r="F7" s="159"/>
      <c r="G7" s="159"/>
      <c r="H7" s="156"/>
      <c r="I7" s="325"/>
      <c r="J7" s="164"/>
    </row>
    <row r="8" spans="1:10" ht="15" customHeight="1">
      <c r="A8" s="292"/>
      <c r="B8" s="155"/>
      <c r="C8" s="155"/>
      <c r="D8" s="155"/>
      <c r="E8" s="155"/>
      <c r="F8" s="156"/>
      <c r="G8" s="156" t="s">
        <v>4</v>
      </c>
      <c r="H8" s="155"/>
      <c r="I8" s="326"/>
      <c r="J8" s="156"/>
    </row>
    <row r="9" spans="1:10" ht="15" customHeight="1">
      <c r="A9" s="292" t="s">
        <v>20</v>
      </c>
      <c r="B9" s="163" t="s">
        <v>32</v>
      </c>
      <c r="C9" s="156"/>
      <c r="D9" s="156"/>
      <c r="E9" s="164"/>
      <c r="F9" s="164"/>
      <c r="G9" s="165" t="str">
        <f>'800 Series '!$G$9</f>
        <v>April 1, 2021 to March 31, 2022</v>
      </c>
      <c r="H9" s="160"/>
      <c r="I9" s="294"/>
      <c r="J9" s="164"/>
    </row>
    <row r="10" spans="1:10" ht="15" customHeight="1" thickBot="1">
      <c r="A10" s="295"/>
      <c r="B10" s="155"/>
      <c r="C10" s="156"/>
      <c r="D10" s="156"/>
      <c r="E10" s="164"/>
      <c r="F10" s="167"/>
      <c r="G10" s="156"/>
      <c r="H10" s="156"/>
      <c r="I10" s="325"/>
      <c r="J10" s="164"/>
    </row>
    <row r="11" spans="1:10" ht="15" customHeight="1" thickTop="1" thickBot="1">
      <c r="A11" s="297"/>
      <c r="B11" s="169" t="s">
        <v>1</v>
      </c>
      <c r="C11" s="170" t="s">
        <v>1</v>
      </c>
      <c r="D11" s="170"/>
      <c r="E11" s="171" t="s">
        <v>5</v>
      </c>
      <c r="F11" s="172" t="s">
        <v>30</v>
      </c>
      <c r="G11" s="317" t="s">
        <v>6</v>
      </c>
      <c r="H11" s="387" t="s">
        <v>179</v>
      </c>
      <c r="I11" s="410"/>
    </row>
    <row r="12" spans="1:10" ht="15" customHeight="1" thickTop="1">
      <c r="A12" s="298" t="s">
        <v>7</v>
      </c>
      <c r="B12" s="175" t="s">
        <v>13</v>
      </c>
      <c r="C12" s="176" t="s">
        <v>31</v>
      </c>
      <c r="D12" s="176" t="s">
        <v>203</v>
      </c>
      <c r="E12" s="177" t="s">
        <v>12</v>
      </c>
      <c r="F12" s="178">
        <v>0.13</v>
      </c>
      <c r="G12" s="179"/>
      <c r="H12" s="180" t="s">
        <v>31</v>
      </c>
      <c r="I12" s="347" t="s">
        <v>117</v>
      </c>
    </row>
    <row r="13" spans="1:10" ht="15" customHeight="1">
      <c r="A13" s="300" t="s">
        <v>1</v>
      </c>
      <c r="B13" s="182" t="s">
        <v>14</v>
      </c>
      <c r="C13" s="176" t="s">
        <v>48</v>
      </c>
      <c r="D13" s="411" t="s">
        <v>211</v>
      </c>
      <c r="E13" s="53"/>
      <c r="F13" s="184"/>
      <c r="G13" s="185"/>
      <c r="H13" s="186" t="s">
        <v>116</v>
      </c>
      <c r="I13" s="328" t="s">
        <v>180</v>
      </c>
    </row>
    <row r="14" spans="1:10" ht="15" customHeight="1">
      <c r="A14" s="302" t="s">
        <v>8</v>
      </c>
      <c r="B14" s="188" t="s">
        <v>15</v>
      </c>
      <c r="C14" s="176">
        <v>121</v>
      </c>
      <c r="D14" s="412"/>
      <c r="E14" s="53" t="s">
        <v>1</v>
      </c>
      <c r="F14" s="184" t="s">
        <v>1</v>
      </c>
      <c r="G14" s="185" t="s">
        <v>1</v>
      </c>
      <c r="H14" s="189">
        <v>121</v>
      </c>
      <c r="I14" s="348">
        <v>121</v>
      </c>
    </row>
    <row r="15" spans="1:10" ht="15" customHeight="1" thickBot="1">
      <c r="A15" s="303" t="s">
        <v>1</v>
      </c>
      <c r="B15" s="191" t="s">
        <v>1</v>
      </c>
      <c r="C15" s="192">
        <v>1</v>
      </c>
      <c r="D15" s="342" t="s">
        <v>209</v>
      </c>
      <c r="E15" s="54"/>
      <c r="F15" s="194"/>
      <c r="G15" s="195"/>
      <c r="H15" s="192">
        <v>1</v>
      </c>
      <c r="I15" s="330">
        <v>1</v>
      </c>
    </row>
    <row r="16" spans="1:10" ht="15" customHeight="1" thickTop="1">
      <c r="A16" s="349" t="s">
        <v>201</v>
      </c>
      <c r="B16" s="316"/>
      <c r="C16" s="316"/>
      <c r="D16" s="343"/>
      <c r="E16" s="344"/>
      <c r="F16" s="316"/>
      <c r="G16" s="316"/>
      <c r="H16" s="316"/>
      <c r="I16" s="318"/>
    </row>
    <row r="17" spans="1:9" ht="17.100000000000001" customHeight="1">
      <c r="A17" s="305" t="s">
        <v>1</v>
      </c>
      <c r="B17" s="197"/>
      <c r="C17" s="197"/>
      <c r="D17" s="345"/>
      <c r="E17" s="64" t="s">
        <v>1</v>
      </c>
      <c r="F17" s="199" t="s">
        <v>1</v>
      </c>
      <c r="G17" s="200" t="s">
        <v>1</v>
      </c>
      <c r="H17" s="201"/>
      <c r="I17" s="306"/>
    </row>
    <row r="18" spans="1:9" s="219" customFormat="1" ht="17.100000000000001" customHeight="1">
      <c r="A18" s="237" t="s">
        <v>157</v>
      </c>
      <c r="B18" s="266">
        <v>2173</v>
      </c>
      <c r="C18" s="141"/>
      <c r="D18" s="267"/>
      <c r="E18" s="241">
        <f>SUM(C18:D18)</f>
        <v>0</v>
      </c>
      <c r="F18" s="242">
        <f t="shared" ref="F18:F19" si="0">0.13*(E18)</f>
        <v>0</v>
      </c>
      <c r="G18" s="243">
        <f t="shared" ref="G18:G19" si="1">+E18+F18</f>
        <v>0</v>
      </c>
      <c r="H18" s="244"/>
      <c r="I18" s="267"/>
    </row>
    <row r="19" spans="1:9" s="219" customFormat="1" ht="17.100000000000001" customHeight="1">
      <c r="A19" s="237" t="s">
        <v>158</v>
      </c>
      <c r="B19" s="266">
        <v>2173</v>
      </c>
      <c r="C19" s="141"/>
      <c r="D19" s="267"/>
      <c r="E19" s="241">
        <f t="shared" ref="E19" si="2">SUM(C19:D19)</f>
        <v>0</v>
      </c>
      <c r="F19" s="242">
        <f t="shared" si="0"/>
        <v>0</v>
      </c>
      <c r="G19" s="243">
        <f t="shared" si="1"/>
        <v>0</v>
      </c>
      <c r="H19" s="244"/>
      <c r="I19" s="267"/>
    </row>
    <row r="20" spans="1:9" s="219" customFormat="1" ht="17.100000000000001" customHeight="1">
      <c r="A20" s="237"/>
      <c r="B20" s="266"/>
      <c r="C20" s="141"/>
      <c r="D20" s="267"/>
      <c r="E20" s="241"/>
      <c r="F20" s="242"/>
      <c r="G20" s="243"/>
      <c r="H20" s="244"/>
      <c r="I20" s="267"/>
    </row>
    <row r="21" spans="1:9" s="219" customFormat="1" ht="17.100000000000001" customHeight="1">
      <c r="A21" s="237">
        <v>1015</v>
      </c>
      <c r="B21" s="266">
        <v>1508</v>
      </c>
      <c r="C21" s="141"/>
      <c r="D21" s="267"/>
      <c r="E21" s="241">
        <f t="shared" ref="E21" si="3">SUM(C21:D21)</f>
        <v>0</v>
      </c>
      <c r="F21" s="242">
        <f>0.13*(E21)</f>
        <v>0</v>
      </c>
      <c r="G21" s="243">
        <f>+E21+F21</f>
        <v>0</v>
      </c>
      <c r="H21" s="244"/>
      <c r="I21" s="267"/>
    </row>
    <row r="22" spans="1:9" s="219" customFormat="1" ht="17.100000000000001" customHeight="1">
      <c r="A22" s="237"/>
      <c r="B22" s="266"/>
      <c r="C22" s="141"/>
      <c r="D22" s="267"/>
      <c r="E22" s="241"/>
      <c r="F22" s="242"/>
      <c r="G22" s="243"/>
      <c r="H22" s="244"/>
      <c r="I22" s="267"/>
    </row>
    <row r="23" spans="1:9" s="219" customFormat="1" ht="17.100000000000001" customHeight="1">
      <c r="A23" s="237" t="s">
        <v>216</v>
      </c>
      <c r="B23" s="266">
        <v>1529</v>
      </c>
      <c r="C23" s="141"/>
      <c r="D23" s="267"/>
      <c r="E23" s="241">
        <f t="shared" ref="E23:E25" si="4">SUM(C23:D23)</f>
        <v>0</v>
      </c>
      <c r="F23" s="242">
        <f>0.13*(E23)</f>
        <v>0</v>
      </c>
      <c r="G23" s="243">
        <f>+E23+F23</f>
        <v>0</v>
      </c>
      <c r="H23" s="244"/>
      <c r="I23" s="267"/>
    </row>
    <row r="24" spans="1:9" s="219" customFormat="1" ht="17.100000000000001" customHeight="1">
      <c r="A24" s="237" t="s">
        <v>215</v>
      </c>
      <c r="B24" s="266">
        <v>1529</v>
      </c>
      <c r="C24" s="141"/>
      <c r="D24" s="267"/>
      <c r="E24" s="241">
        <f t="shared" si="4"/>
        <v>0</v>
      </c>
      <c r="F24" s="242">
        <f t="shared" ref="F24" si="5">0.13*(E24)</f>
        <v>0</v>
      </c>
      <c r="G24" s="243">
        <f t="shared" ref="G24" si="6">+E24+F24</f>
        <v>0</v>
      </c>
      <c r="H24" s="244"/>
      <c r="I24" s="267"/>
    </row>
    <row r="25" spans="1:9" s="219" customFormat="1" ht="17.100000000000001" customHeight="1">
      <c r="A25" s="237" t="s">
        <v>289</v>
      </c>
      <c r="B25" s="266">
        <v>2337</v>
      </c>
      <c r="C25" s="141"/>
      <c r="D25" s="267"/>
      <c r="E25" s="241">
        <f t="shared" si="4"/>
        <v>0</v>
      </c>
      <c r="F25" s="242">
        <f>0.13*(E25)</f>
        <v>0</v>
      </c>
      <c r="G25" s="243">
        <f>+E25+F25</f>
        <v>0</v>
      </c>
      <c r="H25" s="244"/>
      <c r="I25" s="267"/>
    </row>
    <row r="26" spans="1:9" s="219" customFormat="1" ht="17.100000000000001" customHeight="1">
      <c r="A26" s="237"/>
      <c r="B26" s="266"/>
      <c r="C26" s="141"/>
      <c r="D26" s="267"/>
      <c r="E26" s="241"/>
      <c r="F26" s="242"/>
      <c r="G26" s="243"/>
      <c r="H26" s="244"/>
      <c r="I26" s="267"/>
    </row>
    <row r="27" spans="1:9" s="219" customFormat="1" ht="17.100000000000001" customHeight="1">
      <c r="A27" s="237" t="s">
        <v>159</v>
      </c>
      <c r="B27" s="266">
        <v>1569</v>
      </c>
      <c r="C27" s="141"/>
      <c r="D27" s="267"/>
      <c r="E27" s="241">
        <f>SUM(C27:D27)</f>
        <v>0</v>
      </c>
      <c r="F27" s="242">
        <f>0.13*(E27)</f>
        <v>0</v>
      </c>
      <c r="G27" s="243">
        <f>+E27+F27</f>
        <v>0</v>
      </c>
      <c r="H27" s="244"/>
      <c r="I27" s="267"/>
    </row>
    <row r="28" spans="1:9" s="219" customFormat="1" ht="17.100000000000001" customHeight="1">
      <c r="A28" s="237" t="s">
        <v>160</v>
      </c>
      <c r="B28" s="266">
        <v>1569</v>
      </c>
      <c r="C28" s="141"/>
      <c r="D28" s="267"/>
      <c r="E28" s="241">
        <f t="shared" ref="E28" si="7">SUM(C28:D28)</f>
        <v>0</v>
      </c>
      <c r="F28" s="242">
        <f t="shared" ref="F28" si="8">0.13*(E28)</f>
        <v>0</v>
      </c>
      <c r="G28" s="243">
        <f t="shared" ref="G28" si="9">+E28+F28</f>
        <v>0</v>
      </c>
      <c r="H28" s="244"/>
      <c r="I28" s="267"/>
    </row>
    <row r="29" spans="1:9" s="219" customFormat="1" ht="17.100000000000001" customHeight="1">
      <c r="A29" s="237"/>
      <c r="B29" s="266"/>
      <c r="C29" s="141"/>
      <c r="D29" s="267"/>
      <c r="E29" s="241"/>
      <c r="F29" s="242"/>
      <c r="G29" s="243"/>
      <c r="H29" s="244"/>
      <c r="I29" s="267"/>
    </row>
    <row r="30" spans="1:9" s="219" customFormat="1" ht="17.100000000000001" customHeight="1">
      <c r="A30" s="237" t="s">
        <v>161</v>
      </c>
      <c r="B30" s="266">
        <v>1777</v>
      </c>
      <c r="C30" s="141"/>
      <c r="D30" s="267"/>
      <c r="E30" s="241">
        <f t="shared" ref="E30:E31" si="10">SUM(C30:D30)</f>
        <v>0</v>
      </c>
      <c r="F30" s="242">
        <f t="shared" ref="F30:F31" si="11">0.13*(E30)</f>
        <v>0</v>
      </c>
      <c r="G30" s="243">
        <f t="shared" ref="G30:G31" si="12">+E30+F30</f>
        <v>0</v>
      </c>
      <c r="H30" s="244"/>
      <c r="I30" s="267"/>
    </row>
    <row r="31" spans="1:9" s="219" customFormat="1" ht="17.100000000000001" customHeight="1">
      <c r="A31" s="237" t="s">
        <v>162</v>
      </c>
      <c r="B31" s="266">
        <v>1777</v>
      </c>
      <c r="C31" s="141"/>
      <c r="D31" s="267"/>
      <c r="E31" s="241">
        <f t="shared" si="10"/>
        <v>0</v>
      </c>
      <c r="F31" s="242">
        <f t="shared" si="11"/>
        <v>0</v>
      </c>
      <c r="G31" s="243">
        <f t="shared" si="12"/>
        <v>0</v>
      </c>
      <c r="H31" s="244"/>
      <c r="I31" s="267"/>
    </row>
    <row r="32" spans="1:9" s="219" customFormat="1" ht="17.100000000000001" customHeight="1">
      <c r="A32" s="237"/>
      <c r="B32" s="266"/>
      <c r="C32" s="141"/>
      <c r="D32" s="267"/>
      <c r="E32" s="241"/>
      <c r="F32" s="242"/>
      <c r="G32" s="243"/>
      <c r="H32" s="244"/>
      <c r="I32" s="267"/>
    </row>
    <row r="33" spans="1:9" s="219" customFormat="1" ht="17.100000000000001" customHeight="1">
      <c r="A33" s="237" t="s">
        <v>163</v>
      </c>
      <c r="B33" s="266">
        <v>2655</v>
      </c>
      <c r="C33" s="141"/>
      <c r="D33" s="267"/>
      <c r="E33" s="241">
        <f t="shared" ref="E33:E35" si="13">SUM(C33:D33)</f>
        <v>0</v>
      </c>
      <c r="F33" s="242">
        <f t="shared" ref="F33:F35" si="14">0.13*(E33)</f>
        <v>0</v>
      </c>
      <c r="G33" s="243">
        <f t="shared" ref="G33:G35" si="15">+E33+F33</f>
        <v>0</v>
      </c>
      <c r="H33" s="244"/>
      <c r="I33" s="267"/>
    </row>
    <row r="34" spans="1:9" s="219" customFormat="1" ht="17.100000000000001" customHeight="1">
      <c r="A34" s="237" t="s">
        <v>164</v>
      </c>
      <c r="B34" s="266">
        <v>2655</v>
      </c>
      <c r="C34" s="141"/>
      <c r="D34" s="267"/>
      <c r="E34" s="241">
        <f t="shared" si="13"/>
        <v>0</v>
      </c>
      <c r="F34" s="242">
        <f t="shared" si="14"/>
        <v>0</v>
      </c>
      <c r="G34" s="243">
        <f t="shared" si="15"/>
        <v>0</v>
      </c>
      <c r="H34" s="244"/>
      <c r="I34" s="267"/>
    </row>
    <row r="35" spans="1:9" s="219" customFormat="1" ht="17.100000000000001" customHeight="1">
      <c r="A35" s="237" t="s">
        <v>165</v>
      </c>
      <c r="B35" s="266">
        <v>2655</v>
      </c>
      <c r="C35" s="141"/>
      <c r="D35" s="267"/>
      <c r="E35" s="241">
        <f t="shared" si="13"/>
        <v>0</v>
      </c>
      <c r="F35" s="242">
        <f t="shared" si="14"/>
        <v>0</v>
      </c>
      <c r="G35" s="243">
        <f t="shared" si="15"/>
        <v>0</v>
      </c>
      <c r="H35" s="244"/>
      <c r="I35" s="267"/>
    </row>
    <row r="36" spans="1:9" s="219" customFormat="1" ht="17.100000000000001" customHeight="1">
      <c r="A36" s="237"/>
      <c r="B36" s="266"/>
      <c r="C36" s="141"/>
      <c r="D36" s="267"/>
      <c r="E36" s="241"/>
      <c r="F36" s="242"/>
      <c r="G36" s="243"/>
      <c r="H36" s="244"/>
      <c r="I36" s="267"/>
    </row>
    <row r="37" spans="1:9" s="219" customFormat="1" ht="17.100000000000001" customHeight="1">
      <c r="A37" s="237" t="s">
        <v>167</v>
      </c>
      <c r="B37" s="266">
        <v>1937</v>
      </c>
      <c r="C37" s="141"/>
      <c r="D37" s="267"/>
      <c r="E37" s="241">
        <f t="shared" ref="E37:E40" si="16">SUM(C37:D37)</f>
        <v>0</v>
      </c>
      <c r="F37" s="242">
        <f t="shared" ref="F37:F39" si="17">0.13*(E37)</f>
        <v>0</v>
      </c>
      <c r="G37" s="243">
        <f t="shared" ref="G37:G39" si="18">+E37+F37</f>
        <v>0</v>
      </c>
      <c r="H37" s="244"/>
      <c r="I37" s="267"/>
    </row>
    <row r="38" spans="1:9" s="219" customFormat="1" ht="17.100000000000001" customHeight="1">
      <c r="A38" s="237" t="s">
        <v>168</v>
      </c>
      <c r="B38" s="266">
        <v>1937</v>
      </c>
      <c r="C38" s="141"/>
      <c r="D38" s="267"/>
      <c r="E38" s="241">
        <f t="shared" si="16"/>
        <v>0</v>
      </c>
      <c r="F38" s="242">
        <f t="shared" si="17"/>
        <v>0</v>
      </c>
      <c r="G38" s="243">
        <f t="shared" si="18"/>
        <v>0</v>
      </c>
      <c r="H38" s="244"/>
      <c r="I38" s="267"/>
    </row>
    <row r="39" spans="1:9" s="219" customFormat="1" ht="17.100000000000001" customHeight="1">
      <c r="A39" s="237" t="s">
        <v>169</v>
      </c>
      <c r="B39" s="266">
        <v>1937</v>
      </c>
      <c r="C39" s="141"/>
      <c r="D39" s="267"/>
      <c r="E39" s="241">
        <f t="shared" si="16"/>
        <v>0</v>
      </c>
      <c r="F39" s="242">
        <f t="shared" si="17"/>
        <v>0</v>
      </c>
      <c r="G39" s="243">
        <f t="shared" si="18"/>
        <v>0</v>
      </c>
      <c r="H39" s="244"/>
      <c r="I39" s="267"/>
    </row>
    <row r="40" spans="1:9" s="219" customFormat="1" ht="17.100000000000001" customHeight="1">
      <c r="A40" s="237" t="s">
        <v>166</v>
      </c>
      <c r="B40" s="266">
        <v>1989</v>
      </c>
      <c r="C40" s="141"/>
      <c r="D40" s="267"/>
      <c r="E40" s="241">
        <f t="shared" si="16"/>
        <v>0</v>
      </c>
      <c r="F40" s="242">
        <f>0.13*(E40)</f>
        <v>0</v>
      </c>
      <c r="G40" s="243">
        <f>+E40+F40</f>
        <v>0</v>
      </c>
      <c r="H40" s="244"/>
      <c r="I40" s="267"/>
    </row>
    <row r="41" spans="1:9" s="219" customFormat="1" ht="17.100000000000001" customHeight="1">
      <c r="A41" s="237"/>
      <c r="B41" s="266"/>
      <c r="C41" s="141"/>
      <c r="D41" s="267"/>
      <c r="E41" s="241"/>
      <c r="F41" s="242"/>
      <c r="G41" s="243"/>
      <c r="H41" s="244"/>
      <c r="I41" s="267"/>
    </row>
    <row r="42" spans="1:9" s="219" customFormat="1" ht="17.100000000000001" customHeight="1">
      <c r="A42" s="237" t="s">
        <v>170</v>
      </c>
      <c r="B42" s="266">
        <v>2560</v>
      </c>
      <c r="C42" s="141"/>
      <c r="D42" s="267"/>
      <c r="E42" s="241">
        <f t="shared" ref="E42:E44" si="19">SUM(C42:D42)</f>
        <v>0</v>
      </c>
      <c r="F42" s="242">
        <f t="shared" ref="F42:F44" si="20">0.13*(E42)</f>
        <v>0</v>
      </c>
      <c r="G42" s="243">
        <f t="shared" ref="G42:G44" si="21">+E42+F42</f>
        <v>0</v>
      </c>
      <c r="H42" s="244"/>
      <c r="I42" s="267"/>
    </row>
    <row r="43" spans="1:9" s="219" customFormat="1" ht="17.100000000000001" customHeight="1">
      <c r="A43" s="237" t="s">
        <v>171</v>
      </c>
      <c r="B43" s="266">
        <v>2560</v>
      </c>
      <c r="C43" s="141"/>
      <c r="D43" s="267"/>
      <c r="E43" s="241">
        <f t="shared" si="19"/>
        <v>0</v>
      </c>
      <c r="F43" s="242">
        <f t="shared" si="20"/>
        <v>0</v>
      </c>
      <c r="G43" s="243">
        <f t="shared" si="21"/>
        <v>0</v>
      </c>
      <c r="H43" s="244"/>
      <c r="I43" s="267"/>
    </row>
    <row r="44" spans="1:9" s="219" customFormat="1" ht="17.100000000000001" customHeight="1">
      <c r="A44" s="237" t="s">
        <v>172</v>
      </c>
      <c r="B44" s="266">
        <v>2560</v>
      </c>
      <c r="C44" s="141"/>
      <c r="D44" s="267"/>
      <c r="E44" s="241">
        <f t="shared" si="19"/>
        <v>0</v>
      </c>
      <c r="F44" s="242">
        <f t="shared" si="20"/>
        <v>0</v>
      </c>
      <c r="G44" s="243">
        <f t="shared" si="21"/>
        <v>0</v>
      </c>
      <c r="H44" s="244"/>
      <c r="I44" s="267"/>
    </row>
    <row r="45" spans="1:9" s="219" customFormat="1" ht="17.100000000000001" customHeight="1">
      <c r="A45" s="237"/>
      <c r="B45" s="266"/>
      <c r="C45" s="141"/>
      <c r="D45" s="267"/>
      <c r="E45" s="241"/>
      <c r="F45" s="242"/>
      <c r="G45" s="243"/>
      <c r="H45" s="244"/>
      <c r="I45" s="267"/>
    </row>
    <row r="46" spans="1:9" s="219" customFormat="1" ht="17.100000000000001" customHeight="1">
      <c r="A46" s="237" t="s">
        <v>173</v>
      </c>
      <c r="B46" s="266">
        <v>2678</v>
      </c>
      <c r="C46" s="141"/>
      <c r="D46" s="267"/>
      <c r="E46" s="241">
        <f t="shared" ref="E46:E48" si="22">SUM(C46:D46)</f>
        <v>0</v>
      </c>
      <c r="F46" s="242">
        <f t="shared" ref="F46:F48" si="23">0.13*(E46)</f>
        <v>0</v>
      </c>
      <c r="G46" s="243">
        <f t="shared" ref="G46:G48" si="24">+E46+F46</f>
        <v>0</v>
      </c>
      <c r="H46" s="244"/>
      <c r="I46" s="267"/>
    </row>
    <row r="47" spans="1:9" s="219" customFormat="1" ht="17.100000000000001" customHeight="1">
      <c r="A47" s="237" t="s">
        <v>174</v>
      </c>
      <c r="B47" s="266">
        <v>2678</v>
      </c>
      <c r="C47" s="141"/>
      <c r="D47" s="267"/>
      <c r="E47" s="241">
        <f t="shared" si="22"/>
        <v>0</v>
      </c>
      <c r="F47" s="242">
        <f t="shared" si="23"/>
        <v>0</v>
      </c>
      <c r="G47" s="243">
        <f t="shared" si="24"/>
        <v>0</v>
      </c>
      <c r="H47" s="244"/>
      <c r="I47" s="267"/>
    </row>
    <row r="48" spans="1:9" s="219" customFormat="1" ht="17.100000000000001" customHeight="1">
      <c r="A48" s="237" t="s">
        <v>175</v>
      </c>
      <c r="B48" s="266">
        <v>2678</v>
      </c>
      <c r="C48" s="141"/>
      <c r="D48" s="267"/>
      <c r="E48" s="241">
        <f t="shared" si="22"/>
        <v>0</v>
      </c>
      <c r="F48" s="242">
        <f t="shared" si="23"/>
        <v>0</v>
      </c>
      <c r="G48" s="243">
        <f t="shared" si="24"/>
        <v>0</v>
      </c>
      <c r="H48" s="244"/>
      <c r="I48" s="267"/>
    </row>
    <row r="49" spans="1:9" s="219" customFormat="1" ht="17.100000000000001" customHeight="1">
      <c r="A49" s="237"/>
      <c r="B49" s="266"/>
      <c r="C49" s="141"/>
      <c r="D49" s="267"/>
      <c r="E49" s="241"/>
      <c r="F49" s="242"/>
      <c r="G49" s="243"/>
      <c r="H49" s="244"/>
      <c r="I49" s="267"/>
    </row>
    <row r="50" spans="1:9" s="219" customFormat="1" ht="17.100000000000001" customHeight="1">
      <c r="A50" s="237" t="s">
        <v>176</v>
      </c>
      <c r="B50" s="266">
        <v>3366</v>
      </c>
      <c r="C50" s="141"/>
      <c r="D50" s="267"/>
      <c r="E50" s="241">
        <f t="shared" ref="E50:E52" si="25">SUM(C50:D50)</f>
        <v>0</v>
      </c>
      <c r="F50" s="242">
        <f t="shared" ref="F50:F52" si="26">0.13*(E50)</f>
        <v>0</v>
      </c>
      <c r="G50" s="243">
        <f t="shared" ref="G50:G52" si="27">+E50+F50</f>
        <v>0</v>
      </c>
      <c r="H50" s="244"/>
      <c r="I50" s="267"/>
    </row>
    <row r="51" spans="1:9" s="219" customFormat="1" ht="17.100000000000001" customHeight="1">
      <c r="A51" s="237" t="s">
        <v>177</v>
      </c>
      <c r="B51" s="266">
        <v>3325</v>
      </c>
      <c r="C51" s="141"/>
      <c r="D51" s="267"/>
      <c r="E51" s="241">
        <f t="shared" si="25"/>
        <v>0</v>
      </c>
      <c r="F51" s="242">
        <f t="shared" si="26"/>
        <v>0</v>
      </c>
      <c r="G51" s="243">
        <f t="shared" si="27"/>
        <v>0</v>
      </c>
      <c r="H51" s="244"/>
      <c r="I51" s="267"/>
    </row>
    <row r="52" spans="1:9" s="219" customFormat="1" ht="17.100000000000001" customHeight="1">
      <c r="A52" s="237" t="s">
        <v>178</v>
      </c>
      <c r="B52" s="266">
        <v>3325</v>
      </c>
      <c r="C52" s="141"/>
      <c r="D52" s="267"/>
      <c r="E52" s="241">
        <f t="shared" si="25"/>
        <v>0</v>
      </c>
      <c r="F52" s="242">
        <f t="shared" si="26"/>
        <v>0</v>
      </c>
      <c r="G52" s="243">
        <f t="shared" si="27"/>
        <v>0</v>
      </c>
      <c r="H52" s="244"/>
      <c r="I52" s="267"/>
    </row>
    <row r="53" spans="1:9" s="219" customFormat="1" ht="17.100000000000001" customHeight="1">
      <c r="A53" s="237"/>
      <c r="B53" s="266"/>
      <c r="C53" s="141"/>
      <c r="D53" s="267"/>
      <c r="E53" s="241"/>
      <c r="F53" s="242"/>
      <c r="G53" s="243"/>
      <c r="H53" s="244"/>
      <c r="I53" s="267"/>
    </row>
    <row r="54" spans="1:9" s="219" customFormat="1" ht="17.100000000000001" customHeight="1">
      <c r="A54" s="237"/>
      <c r="B54" s="266"/>
      <c r="C54" s="141"/>
      <c r="D54" s="267"/>
      <c r="E54" s="241"/>
      <c r="F54" s="242"/>
      <c r="G54" s="243"/>
      <c r="H54" s="244"/>
      <c r="I54" s="267"/>
    </row>
    <row r="55" spans="1:9" s="219" customFormat="1" ht="17.100000000000001" customHeight="1">
      <c r="A55" s="237"/>
      <c r="B55" s="266"/>
      <c r="C55" s="141"/>
      <c r="D55" s="267"/>
      <c r="E55" s="241"/>
      <c r="F55" s="242"/>
      <c r="G55" s="243"/>
      <c r="H55" s="244"/>
      <c r="I55" s="267"/>
    </row>
    <row r="56" spans="1:9" s="219" customFormat="1" ht="17.100000000000001" customHeight="1">
      <c r="A56" s="237"/>
      <c r="B56" s="266"/>
      <c r="C56" s="141"/>
      <c r="D56" s="267"/>
      <c r="E56" s="241"/>
      <c r="F56" s="242"/>
      <c r="G56" s="243"/>
      <c r="H56" s="244"/>
      <c r="I56" s="267"/>
    </row>
    <row r="57" spans="1:9" s="219" customFormat="1" ht="17.100000000000001" customHeight="1">
      <c r="A57" s="237"/>
      <c r="B57" s="266"/>
      <c r="C57" s="141"/>
      <c r="D57" s="267"/>
      <c r="E57" s="241"/>
      <c r="F57" s="242"/>
      <c r="G57" s="243"/>
      <c r="H57" s="244"/>
      <c r="I57" s="267"/>
    </row>
    <row r="58" spans="1:9" s="219" customFormat="1" ht="17.100000000000001" customHeight="1">
      <c r="A58" s="237"/>
      <c r="B58" s="266"/>
      <c r="C58" s="141"/>
      <c r="D58" s="267"/>
      <c r="E58" s="241"/>
      <c r="F58" s="242"/>
      <c r="G58" s="243"/>
      <c r="H58" s="244"/>
      <c r="I58" s="267"/>
    </row>
    <row r="59" spans="1:9" s="219" customFormat="1" ht="17.100000000000001" customHeight="1">
      <c r="A59" s="237"/>
      <c r="B59" s="266"/>
      <c r="C59" s="141"/>
      <c r="D59" s="267"/>
      <c r="E59" s="241"/>
      <c r="F59" s="242"/>
      <c r="G59" s="243"/>
      <c r="H59" s="244"/>
      <c r="I59" s="267"/>
    </row>
    <row r="60" spans="1:9" s="219" customFormat="1" ht="17.100000000000001" customHeight="1">
      <c r="A60" s="237"/>
      <c r="B60" s="266"/>
      <c r="C60" s="141"/>
      <c r="D60" s="267"/>
      <c r="E60" s="241"/>
      <c r="F60" s="242"/>
      <c r="G60" s="243"/>
      <c r="H60" s="244"/>
      <c r="I60" s="267"/>
    </row>
    <row r="61" spans="1:9" s="220" customFormat="1" ht="17.100000000000001" customHeight="1">
      <c r="A61" s="268"/>
      <c r="B61" s="269"/>
      <c r="C61" s="270"/>
      <c r="D61" s="240"/>
      <c r="E61" s="241"/>
      <c r="F61" s="242"/>
      <c r="G61" s="243"/>
      <c r="H61" s="272"/>
      <c r="I61" s="350"/>
    </row>
    <row r="62" spans="1:9" s="220" customFormat="1" ht="15" customHeight="1" thickBot="1">
      <c r="A62" s="407" t="s">
        <v>197</v>
      </c>
      <c r="B62" s="408"/>
      <c r="C62" s="408"/>
      <c r="D62" s="408"/>
      <c r="E62" s="408"/>
      <c r="F62" s="408"/>
      <c r="G62" s="408"/>
      <c r="H62" s="408"/>
      <c r="I62" s="409"/>
    </row>
    <row r="63" spans="1:9" customFormat="1" ht="16.5" customHeight="1" thickTop="1" thickBot="1">
      <c r="A63" s="238" t="s">
        <v>10</v>
      </c>
      <c r="B63" s="10"/>
      <c r="C63" s="29"/>
      <c r="D63" s="10"/>
      <c r="E63" s="10"/>
      <c r="F63" s="10"/>
      <c r="G63" s="10"/>
      <c r="H63" s="10"/>
      <c r="I63" s="276"/>
    </row>
    <row r="64" spans="1:9" customFormat="1" ht="12" customHeight="1" thickTop="1">
      <c r="A64" s="123"/>
      <c r="B64" s="27"/>
      <c r="C64" s="27"/>
      <c r="D64" s="27"/>
      <c r="E64" s="27"/>
      <c r="F64" s="27"/>
      <c r="G64" s="27"/>
      <c r="H64" s="27"/>
      <c r="I64" s="124"/>
    </row>
    <row r="65" spans="1:9" customFormat="1" ht="15" customHeight="1">
      <c r="A65" s="126"/>
      <c r="B65" s="45" t="s">
        <v>17</v>
      </c>
      <c r="C65" s="46"/>
      <c r="D65" s="46"/>
      <c r="E65" s="46"/>
      <c r="F65" s="46"/>
      <c r="G65" s="46"/>
      <c r="H65" s="46"/>
      <c r="I65" s="277"/>
    </row>
    <row r="66" spans="1:9" customFormat="1" ht="12" customHeight="1">
      <c r="A66" s="126"/>
      <c r="B66" s="46"/>
      <c r="C66" s="46"/>
      <c r="D66" s="46"/>
      <c r="E66" s="46"/>
      <c r="F66" s="46"/>
      <c r="G66" s="46"/>
      <c r="H66" s="46"/>
      <c r="I66" s="277"/>
    </row>
    <row r="67" spans="1:9" customFormat="1" ht="12" customHeight="1">
      <c r="A67" s="123" t="s">
        <v>21</v>
      </c>
      <c r="B67" s="46"/>
      <c r="C67" s="46"/>
      <c r="D67" s="46"/>
      <c r="E67" s="46"/>
      <c r="F67" s="46"/>
      <c r="G67" s="46"/>
      <c r="H67" s="46"/>
      <c r="I67" s="277"/>
    </row>
    <row r="68" spans="1:9" customFormat="1" ht="12" customHeight="1">
      <c r="A68" s="123" t="s">
        <v>22</v>
      </c>
      <c r="B68" s="46"/>
      <c r="C68" s="46"/>
      <c r="D68" s="46"/>
      <c r="E68" s="46"/>
      <c r="F68" s="46"/>
      <c r="G68" s="46"/>
      <c r="H68" s="46"/>
      <c r="I68" s="277"/>
    </row>
    <row r="69" spans="1:9" customFormat="1" ht="12" customHeight="1">
      <c r="A69" s="123" t="s">
        <v>23</v>
      </c>
      <c r="B69" s="47"/>
      <c r="C69" s="48"/>
      <c r="D69" s="48"/>
      <c r="E69" s="48"/>
      <c r="F69" s="48"/>
      <c r="G69" s="48"/>
      <c r="H69" s="46"/>
      <c r="I69" s="277"/>
    </row>
    <row r="70" spans="1:9" customFormat="1" ht="12" customHeight="1">
      <c r="A70" s="121" t="s">
        <v>24</v>
      </c>
      <c r="B70" s="46"/>
      <c r="C70" s="46"/>
      <c r="D70" s="46"/>
      <c r="E70" s="46"/>
      <c r="F70" s="46"/>
      <c r="G70" s="46"/>
      <c r="H70" s="46"/>
      <c r="I70" s="278"/>
    </row>
    <row r="71" spans="1:9" customFormat="1" ht="12" customHeight="1">
      <c r="A71" s="121" t="s">
        <v>25</v>
      </c>
      <c r="B71" s="46"/>
      <c r="C71" s="46"/>
      <c r="D71" s="48"/>
      <c r="E71" s="48"/>
      <c r="F71" s="48"/>
      <c r="G71" s="48"/>
      <c r="H71" s="48"/>
      <c r="I71" s="277"/>
    </row>
    <row r="72" spans="1:9" customFormat="1" ht="12" customHeight="1">
      <c r="A72" s="123" t="s">
        <v>26</v>
      </c>
      <c r="B72" s="46"/>
      <c r="C72" s="46"/>
      <c r="D72" s="46"/>
      <c r="E72" s="46"/>
      <c r="F72" s="46"/>
      <c r="G72" s="46"/>
      <c r="H72" s="46"/>
      <c r="I72" s="277"/>
    </row>
    <row r="73" spans="1:9" customFormat="1" ht="12" customHeight="1">
      <c r="A73" s="123" t="s">
        <v>27</v>
      </c>
      <c r="B73" s="46"/>
      <c r="C73" s="46"/>
      <c r="D73" s="46"/>
      <c r="E73" s="46"/>
      <c r="F73" s="46"/>
      <c r="G73" s="46"/>
      <c r="H73" s="46"/>
      <c r="I73" s="277"/>
    </row>
    <row r="74" spans="1:9" customFormat="1" ht="12" customHeight="1">
      <c r="A74" s="123" t="s">
        <v>28</v>
      </c>
      <c r="B74" s="46"/>
      <c r="C74" s="46"/>
      <c r="D74" s="46"/>
      <c r="E74" s="46"/>
      <c r="F74" s="46"/>
      <c r="G74" s="46"/>
      <c r="H74" s="46"/>
      <c r="I74" s="277"/>
    </row>
    <row r="75" spans="1:9" customFormat="1" ht="12" customHeight="1">
      <c r="A75" s="121" t="s">
        <v>29</v>
      </c>
      <c r="B75" s="46"/>
      <c r="C75" s="46"/>
      <c r="D75" s="46"/>
      <c r="E75" s="46"/>
      <c r="F75" s="46"/>
      <c r="G75" s="98" t="s">
        <v>43</v>
      </c>
      <c r="H75" s="98"/>
      <c r="I75" s="122"/>
    </row>
    <row r="76" spans="1:9" customFormat="1" ht="12" customHeight="1">
      <c r="A76" s="123"/>
      <c r="B76" s="27"/>
      <c r="C76" s="27"/>
      <c r="D76" s="27"/>
      <c r="E76" s="27"/>
      <c r="F76" s="27"/>
      <c r="G76" s="27"/>
      <c r="H76" s="27"/>
      <c r="I76" s="124"/>
    </row>
    <row r="77" spans="1:9" customFormat="1" ht="15.75">
      <c r="A77" s="125" t="s">
        <v>16</v>
      </c>
      <c r="B77" s="22"/>
      <c r="C77" s="31">
        <v>60</v>
      </c>
      <c r="D77" s="22" t="s">
        <v>11</v>
      </c>
      <c r="E77" s="22"/>
      <c r="F77" s="22"/>
      <c r="G77" s="98" t="s">
        <v>233</v>
      </c>
      <c r="H77" s="98"/>
      <c r="I77" s="122"/>
    </row>
    <row r="78" spans="1:9" customFormat="1" ht="12.75" customHeight="1" thickBot="1">
      <c r="A78" s="128"/>
      <c r="B78" s="129"/>
      <c r="C78" s="129"/>
      <c r="D78" s="129"/>
      <c r="E78" s="129"/>
      <c r="F78" s="129"/>
      <c r="G78" s="129"/>
      <c r="H78" s="129"/>
      <c r="I78" s="130"/>
    </row>
    <row r="79" spans="1:9" ht="12" customHeight="1"/>
    <row r="80" spans="1:9" ht="12" customHeight="1"/>
    <row r="81" ht="16.5" customHeight="1"/>
    <row r="82" ht="12" customHeight="1"/>
    <row r="83" ht="15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9" customHeight="1"/>
    <row r="96" ht="12.75" customHeight="1"/>
    <row r="97" ht="16.5" customHeight="1"/>
    <row r="98" ht="12" customHeight="1"/>
    <row r="99" ht="12" customHeight="1"/>
    <row r="100" ht="12" customHeight="1"/>
    <row r="101" ht="12.75" customHeight="1"/>
    <row r="102" ht="12" customHeight="1"/>
    <row r="103" ht="12" customHeight="1"/>
    <row r="104" ht="12" customHeight="1"/>
    <row r="105" ht="9" customHeight="1"/>
    <row r="106" ht="12" customHeight="1"/>
  </sheetData>
  <mergeCells count="5">
    <mergeCell ref="A62:I62"/>
    <mergeCell ref="H11:I11"/>
    <mergeCell ref="H6:I6"/>
    <mergeCell ref="A2:I2"/>
    <mergeCell ref="D13:D14"/>
  </mergeCells>
  <printOptions horizontalCentered="1"/>
  <pageMargins left="0" right="0" top="0" bottom="0" header="0.5" footer="0.5"/>
  <pageSetup paperSize="5" scale="7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4"/>
  <sheetViews>
    <sheetView view="pageBreakPreview" zoomScaleNormal="100" zoomScaleSheetLayoutView="100" workbookViewId="0">
      <selection activeCell="F26" sqref="F26"/>
    </sheetView>
  </sheetViews>
  <sheetFormatPr defaultColWidth="9.6640625" defaultRowHeight="15"/>
  <cols>
    <col min="1" max="1" width="22" style="146" customWidth="1"/>
    <col min="2" max="2" width="8.77734375" style="146" customWidth="1"/>
    <col min="3" max="4" width="14.5546875" style="146" customWidth="1"/>
    <col min="5" max="6" width="10.77734375" style="146" customWidth="1"/>
    <col min="7" max="7" width="15.21875" style="146" customWidth="1"/>
    <col min="8" max="16384" width="9.6640625" style="146"/>
  </cols>
  <sheetData>
    <row r="1" spans="1:8" ht="11.25" customHeight="1">
      <c r="A1" s="288"/>
      <c r="B1" s="289"/>
      <c r="C1" s="289"/>
      <c r="D1" s="289"/>
      <c r="E1" s="289"/>
      <c r="F1" s="289"/>
      <c r="G1" s="290"/>
    </row>
    <row r="2" spans="1:8" ht="21" customHeight="1">
      <c r="A2" s="367" t="str">
        <f>'100 Series'!A2</f>
        <v>BID SUBMISSION</v>
      </c>
      <c r="B2" s="368"/>
      <c r="C2" s="368"/>
      <c r="D2" s="368"/>
      <c r="E2" s="368"/>
      <c r="F2" s="368"/>
      <c r="G2" s="369"/>
      <c r="H2" s="602"/>
    </row>
    <row r="3" spans="1:8" ht="14.25" customHeight="1">
      <c r="A3" s="291"/>
      <c r="B3" s="148"/>
      <c r="C3" s="148"/>
      <c r="D3" s="148"/>
      <c r="E3" s="148"/>
      <c r="F3" s="149" t="s">
        <v>0</v>
      </c>
      <c r="G3" s="616">
        <f>'800 Series '!$H$3</f>
        <v>44287</v>
      </c>
      <c r="H3" s="231"/>
    </row>
    <row r="4" spans="1:8" ht="15" customHeight="1">
      <c r="A4" s="292" t="s">
        <v>18</v>
      </c>
      <c r="B4" s="67" t="s">
        <v>219</v>
      </c>
      <c r="C4" s="151"/>
      <c r="D4" s="151"/>
      <c r="E4" s="151"/>
      <c r="F4" s="152"/>
      <c r="G4" s="293"/>
      <c r="H4" s="164"/>
    </row>
    <row r="5" spans="1:8" ht="15" customHeight="1">
      <c r="A5" s="292" t="s">
        <v>19</v>
      </c>
      <c r="B5" s="153" t="s">
        <v>50</v>
      </c>
      <c r="C5" s="155"/>
      <c r="D5" s="155"/>
      <c r="E5" s="156"/>
      <c r="F5" s="156" t="s">
        <v>2</v>
      </c>
      <c r="G5" s="283">
        <f>'800 Series '!$H$5</f>
        <v>0</v>
      </c>
      <c r="H5" s="155"/>
    </row>
    <row r="6" spans="1:8" ht="15" customHeight="1">
      <c r="A6" s="292"/>
      <c r="B6" s="156" t="s">
        <v>1</v>
      </c>
      <c r="C6" s="156"/>
      <c r="D6" s="156"/>
      <c r="E6" s="156"/>
      <c r="F6" s="321"/>
      <c r="G6" s="364"/>
      <c r="H6" s="164"/>
    </row>
    <row r="7" spans="1:8" ht="15" customHeight="1">
      <c r="A7" s="292" t="s">
        <v>3</v>
      </c>
      <c r="B7" s="41">
        <f>'800 Series '!$B$7</f>
        <v>0</v>
      </c>
      <c r="C7" s="160"/>
      <c r="D7" s="160"/>
      <c r="E7" s="159"/>
      <c r="F7" s="159"/>
      <c r="G7" s="617"/>
      <c r="H7" s="164"/>
    </row>
    <row r="8" spans="1:8" ht="15" customHeight="1">
      <c r="A8" s="292"/>
      <c r="B8" s="155"/>
      <c r="C8" s="155"/>
      <c r="D8" s="155"/>
      <c r="E8" s="155"/>
      <c r="F8" s="156"/>
      <c r="G8" s="325" t="s">
        <v>4</v>
      </c>
      <c r="H8" s="156"/>
    </row>
    <row r="9" spans="1:8" ht="15" customHeight="1">
      <c r="A9" s="292" t="s">
        <v>20</v>
      </c>
      <c r="B9" s="163" t="s">
        <v>32</v>
      </c>
      <c r="C9" s="156"/>
      <c r="D9" s="156"/>
      <c r="E9" s="164"/>
      <c r="F9" s="165" t="str">
        <f>'800 Series '!$G$9</f>
        <v>April 1, 2021 to March 31, 2022</v>
      </c>
      <c r="G9" s="294"/>
      <c r="H9" s="164"/>
    </row>
    <row r="10" spans="1:8" ht="15" customHeight="1" thickBot="1">
      <c r="A10" s="295"/>
      <c r="B10" s="155"/>
      <c r="C10" s="156"/>
      <c r="D10" s="156"/>
      <c r="E10" s="164"/>
      <c r="F10" s="167"/>
      <c r="G10" s="296"/>
      <c r="H10" s="164"/>
    </row>
    <row r="11" spans="1:8" ht="15" customHeight="1" thickTop="1" thickBot="1">
      <c r="A11" s="297"/>
      <c r="B11" s="169" t="s">
        <v>1</v>
      </c>
      <c r="C11" s="169"/>
      <c r="D11" s="169"/>
      <c r="E11" s="171" t="s">
        <v>5</v>
      </c>
      <c r="F11" s="172" t="s">
        <v>30</v>
      </c>
      <c r="G11" s="365" t="s">
        <v>6</v>
      </c>
    </row>
    <row r="12" spans="1:8" ht="15" customHeight="1" thickTop="1">
      <c r="A12" s="298" t="s">
        <v>7</v>
      </c>
      <c r="B12" s="175"/>
      <c r="C12" s="389" t="s">
        <v>198</v>
      </c>
      <c r="D12" s="390"/>
      <c r="E12" s="177" t="s">
        <v>12</v>
      </c>
      <c r="F12" s="178">
        <v>0.13</v>
      </c>
      <c r="G12" s="299"/>
    </row>
    <row r="13" spans="1:8" ht="15" customHeight="1">
      <c r="A13" s="300" t="s">
        <v>1</v>
      </c>
      <c r="B13" s="182"/>
      <c r="C13" s="176" t="s">
        <v>199</v>
      </c>
      <c r="D13" s="176" t="s">
        <v>200</v>
      </c>
      <c r="E13" s="183"/>
      <c r="F13" s="184"/>
      <c r="G13" s="301"/>
    </row>
    <row r="14" spans="1:8" ht="15" customHeight="1">
      <c r="A14" s="302" t="s">
        <v>8</v>
      </c>
      <c r="B14" s="188"/>
      <c r="C14" s="176">
        <v>121</v>
      </c>
      <c r="D14" s="176">
        <v>121</v>
      </c>
      <c r="E14" s="183" t="s">
        <v>1</v>
      </c>
      <c r="F14" s="184" t="s">
        <v>1</v>
      </c>
      <c r="G14" s="301" t="s">
        <v>1</v>
      </c>
    </row>
    <row r="15" spans="1:8" ht="15" customHeight="1" thickBot="1">
      <c r="A15" s="303" t="s">
        <v>1</v>
      </c>
      <c r="B15" s="191"/>
      <c r="C15" s="192">
        <v>1</v>
      </c>
      <c r="D15" s="192">
        <v>1</v>
      </c>
      <c r="E15" s="193"/>
      <c r="F15" s="194"/>
      <c r="G15" s="304"/>
    </row>
    <row r="16" spans="1:8" ht="15" customHeight="1" thickTop="1">
      <c r="A16" s="370" t="s">
        <v>202</v>
      </c>
      <c r="B16" s="371"/>
      <c r="C16" s="371"/>
      <c r="D16" s="371"/>
      <c r="E16" s="371"/>
      <c r="F16" s="371"/>
      <c r="G16" s="372"/>
    </row>
    <row r="17" spans="1:7" ht="15" customHeight="1">
      <c r="A17" s="305" t="s">
        <v>1</v>
      </c>
      <c r="B17" s="197"/>
      <c r="C17" s="198"/>
      <c r="D17" s="198"/>
      <c r="E17" s="198" t="s">
        <v>1</v>
      </c>
      <c r="F17" s="199" t="s">
        <v>1</v>
      </c>
      <c r="G17" s="306" t="s">
        <v>1</v>
      </c>
    </row>
    <row r="18" spans="1:7" s="219" customFormat="1" ht="15" customHeight="1">
      <c r="A18" s="237" t="s">
        <v>157</v>
      </c>
      <c r="B18" s="266"/>
      <c r="C18" s="250"/>
      <c r="D18" s="250"/>
      <c r="E18" s="241">
        <f>SUM(C18:D18)</f>
        <v>0</v>
      </c>
      <c r="F18" s="242">
        <f t="shared" ref="F18:F19" si="0">0.13*(E18)</f>
        <v>0</v>
      </c>
      <c r="G18" s="273">
        <f t="shared" ref="G18:G19" si="1">+E18+F18</f>
        <v>0</v>
      </c>
    </row>
    <row r="19" spans="1:7" s="219" customFormat="1" ht="15" customHeight="1">
      <c r="A19" s="237" t="s">
        <v>158</v>
      </c>
      <c r="B19" s="266"/>
      <c r="C19" s="250"/>
      <c r="D19" s="250"/>
      <c r="E19" s="241">
        <f>SUM(C19:D19)</f>
        <v>0</v>
      </c>
      <c r="F19" s="242">
        <f t="shared" si="0"/>
        <v>0</v>
      </c>
      <c r="G19" s="273">
        <f t="shared" si="1"/>
        <v>0</v>
      </c>
    </row>
    <row r="20" spans="1:7" s="219" customFormat="1" ht="15" customHeight="1">
      <c r="A20" s="237"/>
      <c r="B20" s="266"/>
      <c r="C20" s="250"/>
      <c r="D20" s="250"/>
      <c r="E20" s="241"/>
      <c r="F20" s="242"/>
      <c r="G20" s="273"/>
    </row>
    <row r="21" spans="1:7" s="219" customFormat="1" ht="15" customHeight="1">
      <c r="A21" s="237">
        <v>1015</v>
      </c>
      <c r="B21" s="266"/>
      <c r="C21" s="250"/>
      <c r="D21" s="250"/>
      <c r="E21" s="241">
        <f>SUM(C21:D21)</f>
        <v>0</v>
      </c>
      <c r="F21" s="242">
        <f>0.13*(E21)</f>
        <v>0</v>
      </c>
      <c r="G21" s="273">
        <f>+E21+F21</f>
        <v>0</v>
      </c>
    </row>
    <row r="22" spans="1:7" s="219" customFormat="1" ht="15" customHeight="1">
      <c r="A22" s="237"/>
      <c r="B22" s="266"/>
      <c r="C22" s="250"/>
      <c r="D22" s="250"/>
      <c r="E22" s="241"/>
      <c r="F22" s="242"/>
      <c r="G22" s="273"/>
    </row>
    <row r="23" spans="1:7" s="219" customFormat="1" ht="15" customHeight="1">
      <c r="A23" s="237" t="s">
        <v>216</v>
      </c>
      <c r="B23" s="266"/>
      <c r="C23" s="250"/>
      <c r="D23" s="250"/>
      <c r="E23" s="241">
        <f>SUM(C23:D23)</f>
        <v>0</v>
      </c>
      <c r="F23" s="242">
        <f>0.13*(E23)</f>
        <v>0</v>
      </c>
      <c r="G23" s="273">
        <f>+E23+F23</f>
        <v>0</v>
      </c>
    </row>
    <row r="24" spans="1:7" s="219" customFormat="1" ht="15" customHeight="1">
      <c r="A24" s="237" t="s">
        <v>215</v>
      </c>
      <c r="B24" s="266"/>
      <c r="C24" s="250"/>
      <c r="D24" s="250"/>
      <c r="E24" s="241">
        <f>SUM(C24:D24)</f>
        <v>0</v>
      </c>
      <c r="F24" s="242">
        <f t="shared" ref="F24" si="2">0.13*(E24)</f>
        <v>0</v>
      </c>
      <c r="G24" s="273">
        <f t="shared" ref="G24" si="3">+E24+F24</f>
        <v>0</v>
      </c>
    </row>
    <row r="25" spans="1:7" s="219" customFormat="1" ht="15" customHeight="1">
      <c r="A25" s="237" t="s">
        <v>217</v>
      </c>
      <c r="B25" s="266"/>
      <c r="C25" s="250"/>
      <c r="D25" s="250"/>
      <c r="E25" s="241">
        <f>SUM(C25:D25)</f>
        <v>0</v>
      </c>
      <c r="F25" s="242">
        <f>0.13*(E25)</f>
        <v>0</v>
      </c>
      <c r="G25" s="273">
        <f>+E25+F25</f>
        <v>0</v>
      </c>
    </row>
    <row r="26" spans="1:7" s="219" customFormat="1" ht="15" customHeight="1">
      <c r="A26" s="237"/>
      <c r="B26" s="266"/>
      <c r="C26" s="250"/>
      <c r="D26" s="250"/>
      <c r="E26" s="241"/>
      <c r="F26" s="242"/>
      <c r="G26" s="273"/>
    </row>
    <row r="27" spans="1:7" s="219" customFormat="1" ht="15" customHeight="1">
      <c r="A27" s="237" t="s">
        <v>159</v>
      </c>
      <c r="B27" s="266"/>
      <c r="C27" s="250"/>
      <c r="D27" s="250"/>
      <c r="E27" s="241">
        <f>SUM(C27:D27)</f>
        <v>0</v>
      </c>
      <c r="F27" s="242">
        <f>0.13*(E27)</f>
        <v>0</v>
      </c>
      <c r="G27" s="273">
        <f>+E27+F27</f>
        <v>0</v>
      </c>
    </row>
    <row r="28" spans="1:7" s="219" customFormat="1" ht="15" customHeight="1">
      <c r="A28" s="237" t="s">
        <v>160</v>
      </c>
      <c r="B28" s="266"/>
      <c r="C28" s="250"/>
      <c r="D28" s="250"/>
      <c r="E28" s="241">
        <f>SUM(C28:D28)</f>
        <v>0</v>
      </c>
      <c r="F28" s="242">
        <f t="shared" ref="F28" si="4">0.13*(E28)</f>
        <v>0</v>
      </c>
      <c r="G28" s="273">
        <f t="shared" ref="G28" si="5">+E28+F28</f>
        <v>0</v>
      </c>
    </row>
    <row r="29" spans="1:7" s="219" customFormat="1" ht="15" customHeight="1">
      <c r="A29" s="237"/>
      <c r="B29" s="266"/>
      <c r="C29" s="250"/>
      <c r="D29" s="250"/>
      <c r="E29" s="241"/>
      <c r="F29" s="242"/>
      <c r="G29" s="273"/>
    </row>
    <row r="30" spans="1:7" s="219" customFormat="1" ht="15" customHeight="1">
      <c r="A30" s="237" t="s">
        <v>161</v>
      </c>
      <c r="B30" s="266"/>
      <c r="C30" s="250"/>
      <c r="D30" s="250"/>
      <c r="E30" s="241">
        <f>SUM(C30:D30)</f>
        <v>0</v>
      </c>
      <c r="F30" s="242">
        <f t="shared" ref="F30:F31" si="6">0.13*(E30)</f>
        <v>0</v>
      </c>
      <c r="G30" s="273">
        <f t="shared" ref="G30:G31" si="7">+E30+F30</f>
        <v>0</v>
      </c>
    </row>
    <row r="31" spans="1:7" s="219" customFormat="1" ht="15" customHeight="1">
      <c r="A31" s="237" t="s">
        <v>162</v>
      </c>
      <c r="B31" s="266"/>
      <c r="C31" s="250"/>
      <c r="D31" s="250"/>
      <c r="E31" s="241">
        <f>SUM(C31:D31)</f>
        <v>0</v>
      </c>
      <c r="F31" s="242">
        <f t="shared" si="6"/>
        <v>0</v>
      </c>
      <c r="G31" s="273">
        <f t="shared" si="7"/>
        <v>0</v>
      </c>
    </row>
    <row r="32" spans="1:7" s="219" customFormat="1" ht="15" customHeight="1">
      <c r="A32" s="237"/>
      <c r="B32" s="266"/>
      <c r="C32" s="250"/>
      <c r="D32" s="250"/>
      <c r="E32" s="241"/>
      <c r="F32" s="242"/>
      <c r="G32" s="273"/>
    </row>
    <row r="33" spans="1:7" s="219" customFormat="1" ht="15" customHeight="1">
      <c r="A33" s="237" t="s">
        <v>163</v>
      </c>
      <c r="B33" s="266"/>
      <c r="C33" s="250"/>
      <c r="D33" s="250"/>
      <c r="E33" s="241">
        <f>SUM(C33:D33)</f>
        <v>0</v>
      </c>
      <c r="F33" s="242">
        <f t="shared" ref="F33:F35" si="8">0.13*(E33)</f>
        <v>0</v>
      </c>
      <c r="G33" s="273">
        <f t="shared" ref="G33:G35" si="9">+E33+F33</f>
        <v>0</v>
      </c>
    </row>
    <row r="34" spans="1:7" s="219" customFormat="1" ht="15" customHeight="1">
      <c r="A34" s="237" t="s">
        <v>164</v>
      </c>
      <c r="B34" s="266"/>
      <c r="C34" s="250"/>
      <c r="D34" s="250"/>
      <c r="E34" s="241">
        <f>SUM(C34:D34)</f>
        <v>0</v>
      </c>
      <c r="F34" s="242">
        <f t="shared" si="8"/>
        <v>0</v>
      </c>
      <c r="G34" s="273">
        <f t="shared" si="9"/>
        <v>0</v>
      </c>
    </row>
    <row r="35" spans="1:7" s="219" customFormat="1" ht="15" customHeight="1">
      <c r="A35" s="237" t="s">
        <v>165</v>
      </c>
      <c r="B35" s="266"/>
      <c r="C35" s="250"/>
      <c r="D35" s="250"/>
      <c r="E35" s="241">
        <f>SUM(C35:D35)</f>
        <v>0</v>
      </c>
      <c r="F35" s="242">
        <f t="shared" si="8"/>
        <v>0</v>
      </c>
      <c r="G35" s="273">
        <f t="shared" si="9"/>
        <v>0</v>
      </c>
    </row>
    <row r="36" spans="1:7" s="220" customFormat="1" ht="15" customHeight="1">
      <c r="A36" s="268"/>
      <c r="B36" s="269"/>
      <c r="C36" s="260"/>
      <c r="D36" s="260"/>
      <c r="E36" s="241"/>
      <c r="F36" s="247"/>
      <c r="G36" s="274"/>
    </row>
    <row r="37" spans="1:7" s="220" customFormat="1" ht="15" customHeight="1">
      <c r="A37" s="268" t="s">
        <v>166</v>
      </c>
      <c r="B37" s="269"/>
      <c r="C37" s="250"/>
      <c r="D37" s="250"/>
      <c r="E37" s="241">
        <f>SUM(C37:D37)</f>
        <v>0</v>
      </c>
      <c r="F37" s="242">
        <f t="shared" ref="F37:F40" si="10">0.13*(E37)</f>
        <v>0</v>
      </c>
      <c r="G37" s="273">
        <f t="shared" ref="G37:G40" si="11">+E37+F37</f>
        <v>0</v>
      </c>
    </row>
    <row r="38" spans="1:7" s="220" customFormat="1" ht="15" customHeight="1">
      <c r="A38" s="268" t="s">
        <v>167</v>
      </c>
      <c r="B38" s="269"/>
      <c r="C38" s="250"/>
      <c r="D38" s="250"/>
      <c r="E38" s="241">
        <f>SUM(C38:D38)</f>
        <v>0</v>
      </c>
      <c r="F38" s="242">
        <f t="shared" si="10"/>
        <v>0</v>
      </c>
      <c r="G38" s="273">
        <f t="shared" si="11"/>
        <v>0</v>
      </c>
    </row>
    <row r="39" spans="1:7" s="220" customFormat="1" ht="15" customHeight="1">
      <c r="A39" s="268" t="s">
        <v>168</v>
      </c>
      <c r="B39" s="269"/>
      <c r="C39" s="250"/>
      <c r="D39" s="250"/>
      <c r="E39" s="241">
        <f>SUM(C39:D39)</f>
        <v>0</v>
      </c>
      <c r="F39" s="242">
        <f t="shared" si="10"/>
        <v>0</v>
      </c>
      <c r="G39" s="273">
        <f t="shared" si="11"/>
        <v>0</v>
      </c>
    </row>
    <row r="40" spans="1:7" s="220" customFormat="1" ht="15" customHeight="1">
      <c r="A40" s="237" t="s">
        <v>169</v>
      </c>
      <c r="B40" s="269"/>
      <c r="C40" s="250"/>
      <c r="D40" s="250"/>
      <c r="E40" s="241">
        <f>SUM(C40:D40)</f>
        <v>0</v>
      </c>
      <c r="F40" s="242">
        <f t="shared" si="10"/>
        <v>0</v>
      </c>
      <c r="G40" s="273">
        <f t="shared" si="11"/>
        <v>0</v>
      </c>
    </row>
    <row r="41" spans="1:7" s="220" customFormat="1" ht="15" customHeight="1">
      <c r="A41" s="268"/>
      <c r="B41" s="269"/>
      <c r="C41" s="260"/>
      <c r="D41" s="260"/>
      <c r="E41" s="241"/>
      <c r="F41" s="247"/>
      <c r="G41" s="274"/>
    </row>
    <row r="42" spans="1:7" s="220" customFormat="1" ht="15" customHeight="1">
      <c r="A42" s="268" t="s">
        <v>170</v>
      </c>
      <c r="B42" s="269"/>
      <c r="C42" s="250"/>
      <c r="D42" s="250"/>
      <c r="E42" s="241">
        <f>SUM(C42:D42)</f>
        <v>0</v>
      </c>
      <c r="F42" s="242">
        <f t="shared" ref="F42:F44" si="12">0.13*(E42)</f>
        <v>0</v>
      </c>
      <c r="G42" s="273">
        <f t="shared" ref="G42:G44" si="13">+E42+F42</f>
        <v>0</v>
      </c>
    </row>
    <row r="43" spans="1:7" s="220" customFormat="1" ht="15" customHeight="1">
      <c r="A43" s="268" t="s">
        <v>171</v>
      </c>
      <c r="B43" s="269"/>
      <c r="C43" s="250"/>
      <c r="D43" s="250"/>
      <c r="E43" s="241">
        <f>SUM(C43:D43)</f>
        <v>0</v>
      </c>
      <c r="F43" s="242">
        <f t="shared" si="12"/>
        <v>0</v>
      </c>
      <c r="G43" s="273">
        <f t="shared" si="13"/>
        <v>0</v>
      </c>
    </row>
    <row r="44" spans="1:7" s="220" customFormat="1" ht="15" customHeight="1">
      <c r="A44" s="268" t="s">
        <v>172</v>
      </c>
      <c r="B44" s="269"/>
      <c r="C44" s="250"/>
      <c r="D44" s="250"/>
      <c r="E44" s="241">
        <f>SUM(C44:D44)</f>
        <v>0</v>
      </c>
      <c r="F44" s="242">
        <f t="shared" si="12"/>
        <v>0</v>
      </c>
      <c r="G44" s="273">
        <f t="shared" si="13"/>
        <v>0</v>
      </c>
    </row>
    <row r="45" spans="1:7" s="220" customFormat="1" ht="15" customHeight="1">
      <c r="A45" s="237"/>
      <c r="B45" s="269"/>
      <c r="C45" s="250"/>
      <c r="D45" s="250"/>
      <c r="E45" s="241"/>
      <c r="F45" s="242"/>
      <c r="G45" s="273"/>
    </row>
    <row r="46" spans="1:7" s="220" customFormat="1" ht="15" customHeight="1">
      <c r="A46" s="268"/>
      <c r="B46" s="269"/>
      <c r="C46" s="259"/>
      <c r="D46" s="259"/>
      <c r="E46" s="241"/>
      <c r="F46" s="247"/>
      <c r="G46" s="274"/>
    </row>
    <row r="47" spans="1:7" s="220" customFormat="1" ht="15" customHeight="1">
      <c r="A47" s="268" t="s">
        <v>173</v>
      </c>
      <c r="B47" s="269"/>
      <c r="C47" s="250"/>
      <c r="D47" s="250"/>
      <c r="E47" s="241">
        <f>SUM(C47:D47)</f>
        <v>0</v>
      </c>
      <c r="F47" s="242">
        <f t="shared" ref="F47:F49" si="14">0.13*(E47)</f>
        <v>0</v>
      </c>
      <c r="G47" s="273">
        <f t="shared" ref="G47:G49" si="15">+E47+F47</f>
        <v>0</v>
      </c>
    </row>
    <row r="48" spans="1:7" s="220" customFormat="1" ht="15" customHeight="1">
      <c r="A48" s="268" t="s">
        <v>174</v>
      </c>
      <c r="B48" s="269"/>
      <c r="C48" s="250"/>
      <c r="D48" s="250"/>
      <c r="E48" s="241">
        <f>SUM(C48:D48)</f>
        <v>0</v>
      </c>
      <c r="F48" s="242">
        <f t="shared" si="14"/>
        <v>0</v>
      </c>
      <c r="G48" s="273">
        <f t="shared" si="15"/>
        <v>0</v>
      </c>
    </row>
    <row r="49" spans="1:7" s="220" customFormat="1" ht="15" customHeight="1">
      <c r="A49" s="268" t="s">
        <v>175</v>
      </c>
      <c r="B49" s="269"/>
      <c r="C49" s="250"/>
      <c r="D49" s="250"/>
      <c r="E49" s="241">
        <f>SUM(C49:D49)</f>
        <v>0</v>
      </c>
      <c r="F49" s="242">
        <f t="shared" si="14"/>
        <v>0</v>
      </c>
      <c r="G49" s="273">
        <f t="shared" si="15"/>
        <v>0</v>
      </c>
    </row>
    <row r="50" spans="1:7" s="220" customFormat="1" ht="15" customHeight="1">
      <c r="A50" s="268"/>
      <c r="B50" s="269"/>
      <c r="C50" s="275"/>
      <c r="D50" s="275"/>
      <c r="E50" s="241"/>
      <c r="F50" s="247"/>
      <c r="G50" s="274"/>
    </row>
    <row r="51" spans="1:7" s="220" customFormat="1" ht="15" customHeight="1">
      <c r="A51" s="268" t="s">
        <v>176</v>
      </c>
      <c r="B51" s="269"/>
      <c r="C51" s="250"/>
      <c r="D51" s="250"/>
      <c r="E51" s="241">
        <f>SUM(C51:D51)</f>
        <v>0</v>
      </c>
      <c r="F51" s="242">
        <f t="shared" ref="F51:F53" si="16">0.13*(E51)</f>
        <v>0</v>
      </c>
      <c r="G51" s="273">
        <f t="shared" ref="G51:G53" si="17">+E51+F51</f>
        <v>0</v>
      </c>
    </row>
    <row r="52" spans="1:7" s="220" customFormat="1" ht="15" customHeight="1">
      <c r="A52" s="268" t="s">
        <v>177</v>
      </c>
      <c r="B52" s="269"/>
      <c r="C52" s="250"/>
      <c r="D52" s="250"/>
      <c r="E52" s="241">
        <f>SUM(C52:D52)</f>
        <v>0</v>
      </c>
      <c r="F52" s="242">
        <f t="shared" si="16"/>
        <v>0</v>
      </c>
      <c r="G52" s="273">
        <f t="shared" si="17"/>
        <v>0</v>
      </c>
    </row>
    <row r="53" spans="1:7" s="220" customFormat="1" ht="15" customHeight="1">
      <c r="A53" s="268" t="s">
        <v>178</v>
      </c>
      <c r="B53" s="269"/>
      <c r="C53" s="250"/>
      <c r="D53" s="250"/>
      <c r="E53" s="241">
        <f>SUM(C53:D53)</f>
        <v>0</v>
      </c>
      <c r="F53" s="242">
        <f t="shared" si="16"/>
        <v>0</v>
      </c>
      <c r="G53" s="273">
        <f t="shared" si="17"/>
        <v>0</v>
      </c>
    </row>
    <row r="54" spans="1:7" s="220" customFormat="1" ht="15" customHeight="1">
      <c r="A54" s="268"/>
      <c r="B54" s="269"/>
      <c r="C54" s="250"/>
      <c r="D54" s="250"/>
      <c r="E54" s="241"/>
      <c r="F54" s="242"/>
      <c r="G54" s="273"/>
    </row>
    <row r="55" spans="1:7" s="220" customFormat="1" ht="15" customHeight="1">
      <c r="A55" s="413" t="s">
        <v>197</v>
      </c>
      <c r="B55" s="414"/>
      <c r="C55" s="414"/>
      <c r="D55" s="414"/>
      <c r="E55" s="414"/>
      <c r="F55" s="414"/>
      <c r="G55" s="415"/>
    </row>
    <row r="56" spans="1:7" s="220" customFormat="1" ht="15" customHeight="1">
      <c r="A56" s="310"/>
      <c r="B56" s="311"/>
      <c r="C56" s="312"/>
      <c r="D56" s="312"/>
      <c r="E56" s="313"/>
      <c r="F56" s="314"/>
      <c r="G56" s="315"/>
    </row>
    <row r="57" spans="1:7" s="220" customFormat="1" ht="15" customHeight="1">
      <c r="A57" s="268"/>
      <c r="B57" s="269"/>
      <c r="C57" s="250"/>
      <c r="D57" s="250"/>
      <c r="E57" s="241"/>
      <c r="F57" s="242"/>
      <c r="G57" s="273"/>
    </row>
    <row r="58" spans="1:7" s="220" customFormat="1" ht="15" customHeight="1">
      <c r="A58" s="268"/>
      <c r="B58" s="269"/>
      <c r="C58" s="250"/>
      <c r="D58" s="250"/>
      <c r="E58" s="241"/>
      <c r="F58" s="242"/>
      <c r="G58" s="273"/>
    </row>
    <row r="59" spans="1:7" s="220" customFormat="1" ht="15" customHeight="1">
      <c r="A59" s="268"/>
      <c r="B59" s="269"/>
      <c r="C59" s="250"/>
      <c r="D59" s="250"/>
      <c r="E59" s="241"/>
      <c r="F59" s="242"/>
      <c r="G59" s="273"/>
    </row>
    <row r="60" spans="1:7" s="220" customFormat="1" ht="15" customHeight="1" thickBot="1">
      <c r="A60" s="307"/>
      <c r="B60" s="308"/>
      <c r="C60" s="308"/>
      <c r="D60" s="308"/>
      <c r="E60" s="308"/>
      <c r="F60" s="308"/>
      <c r="G60" s="309"/>
    </row>
    <row r="61" spans="1:7" customFormat="1" ht="16.5" customHeight="1" thickTop="1" thickBot="1">
      <c r="A61" s="238" t="s">
        <v>10</v>
      </c>
      <c r="B61" s="10"/>
      <c r="C61" s="29"/>
      <c r="D61" s="10"/>
      <c r="E61" s="10"/>
      <c r="F61" s="10"/>
      <c r="G61" s="276"/>
    </row>
    <row r="62" spans="1:7" customFormat="1" ht="12" customHeight="1" thickTop="1">
      <c r="A62" s="123"/>
      <c r="B62" s="27"/>
      <c r="C62" s="27"/>
      <c r="D62" s="27"/>
      <c r="E62" s="27"/>
      <c r="F62" s="27"/>
      <c r="G62" s="124"/>
    </row>
    <row r="63" spans="1:7" customFormat="1" ht="15" customHeight="1">
      <c r="A63" s="126"/>
      <c r="B63" s="45" t="s">
        <v>17</v>
      </c>
      <c r="C63" s="46"/>
      <c r="D63" s="46"/>
      <c r="E63" s="46"/>
      <c r="F63" s="46"/>
      <c r="G63" s="277"/>
    </row>
    <row r="64" spans="1:7" customFormat="1" ht="12" customHeight="1">
      <c r="A64" s="126"/>
      <c r="B64" s="46"/>
      <c r="C64" s="46"/>
      <c r="D64" s="46"/>
      <c r="E64" s="46"/>
      <c r="F64" s="46"/>
      <c r="G64" s="277"/>
    </row>
    <row r="65" spans="1:7" customFormat="1" ht="12" customHeight="1">
      <c r="A65" s="123" t="s">
        <v>21</v>
      </c>
      <c r="B65" s="46"/>
      <c r="C65" s="46"/>
      <c r="D65" s="46"/>
      <c r="E65" s="46"/>
      <c r="F65" s="46"/>
      <c r="G65" s="277"/>
    </row>
    <row r="66" spans="1:7" customFormat="1" ht="12" customHeight="1">
      <c r="A66" s="123" t="s">
        <v>22</v>
      </c>
      <c r="B66" s="46"/>
      <c r="C66" s="46"/>
      <c r="D66" s="46"/>
      <c r="E66" s="46"/>
      <c r="F66" s="46"/>
      <c r="G66" s="277"/>
    </row>
    <row r="67" spans="1:7" customFormat="1" ht="12" customHeight="1">
      <c r="A67" s="123" t="s">
        <v>23</v>
      </c>
      <c r="B67" s="47"/>
      <c r="C67" s="48"/>
      <c r="D67" s="48"/>
      <c r="E67" s="48"/>
      <c r="F67" s="46"/>
      <c r="G67" s="277"/>
    </row>
    <row r="68" spans="1:7" customFormat="1" ht="12" customHeight="1">
      <c r="A68" s="121" t="s">
        <v>24</v>
      </c>
      <c r="B68" s="46"/>
      <c r="C68" s="46"/>
      <c r="D68" s="46"/>
      <c r="E68" s="46"/>
      <c r="F68" s="46"/>
      <c r="G68" s="278"/>
    </row>
    <row r="69" spans="1:7" customFormat="1" ht="12" customHeight="1">
      <c r="A69" s="121" t="s">
        <v>25</v>
      </c>
      <c r="B69" s="46"/>
      <c r="C69" s="46"/>
      <c r="D69" s="48"/>
      <c r="E69" s="48"/>
      <c r="F69" s="48"/>
      <c r="G69" s="277"/>
    </row>
    <row r="70" spans="1:7" customFormat="1" ht="12" customHeight="1">
      <c r="A70" s="123" t="s">
        <v>26</v>
      </c>
      <c r="B70" s="46"/>
      <c r="C70" s="46"/>
      <c r="D70" s="46"/>
      <c r="E70" s="46"/>
      <c r="F70" s="46"/>
      <c r="G70" s="277"/>
    </row>
    <row r="71" spans="1:7" customFormat="1" ht="12" customHeight="1">
      <c r="A71" s="123" t="s">
        <v>27</v>
      </c>
      <c r="B71" s="46"/>
      <c r="C71" s="46"/>
      <c r="D71" s="46"/>
      <c r="E71" s="46"/>
      <c r="F71" s="46"/>
      <c r="G71" s="277"/>
    </row>
    <row r="72" spans="1:7" customFormat="1" ht="12" customHeight="1">
      <c r="A72" s="123" t="s">
        <v>28</v>
      </c>
      <c r="B72" s="46"/>
      <c r="C72" s="46"/>
      <c r="D72" s="46"/>
      <c r="E72" s="46"/>
      <c r="F72" s="46"/>
      <c r="G72" s="277"/>
    </row>
    <row r="73" spans="1:7" customFormat="1" ht="12" customHeight="1">
      <c r="A73" s="121" t="s">
        <v>29</v>
      </c>
      <c r="B73" s="46"/>
      <c r="C73" s="46"/>
      <c r="D73" s="46"/>
      <c r="E73" s="98" t="s">
        <v>43</v>
      </c>
      <c r="F73" s="98"/>
      <c r="G73" s="122"/>
    </row>
    <row r="74" spans="1:7" customFormat="1" ht="12" customHeight="1">
      <c r="A74" s="123"/>
      <c r="B74" s="27"/>
      <c r="C74" s="27"/>
      <c r="D74" s="27"/>
      <c r="E74" s="27"/>
      <c r="F74" s="27"/>
      <c r="G74" s="124"/>
    </row>
    <row r="75" spans="1:7" customFormat="1" ht="15.75">
      <c r="A75" s="125" t="s">
        <v>16</v>
      </c>
      <c r="B75" s="22"/>
      <c r="C75" s="31">
        <v>60</v>
      </c>
      <c r="D75" s="22" t="s">
        <v>11</v>
      </c>
      <c r="E75" s="98" t="s">
        <v>233</v>
      </c>
      <c r="F75" s="98"/>
      <c r="G75" s="122"/>
    </row>
    <row r="76" spans="1:7" customFormat="1" ht="12.75" customHeight="1" thickBot="1">
      <c r="A76" s="128"/>
      <c r="B76" s="129"/>
      <c r="C76" s="129"/>
      <c r="D76" s="129"/>
      <c r="E76" s="129"/>
      <c r="F76" s="129"/>
      <c r="G76" s="130"/>
    </row>
    <row r="77" spans="1:7" ht="12" customHeight="1"/>
    <row r="78" spans="1:7" ht="12" customHeight="1"/>
    <row r="79" spans="1:7" ht="16.5" customHeight="1"/>
    <row r="80" spans="1:7" ht="12" customHeight="1"/>
    <row r="81" ht="15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9" customHeight="1"/>
    <row r="94" ht="12.75" customHeight="1"/>
    <row r="95" ht="16.5" customHeight="1"/>
    <row r="96" ht="12" customHeight="1"/>
    <row r="97" ht="12" customHeight="1"/>
    <row r="98" ht="12" customHeight="1"/>
    <row r="99" ht="12.75" customHeight="1"/>
    <row r="100" ht="12" customHeight="1"/>
    <row r="101" ht="12" customHeight="1"/>
    <row r="102" ht="12" customHeight="1"/>
    <row r="103" ht="9" customHeight="1"/>
    <row r="104" ht="12" customHeight="1"/>
  </sheetData>
  <mergeCells count="4">
    <mergeCell ref="A2:G2"/>
    <mergeCell ref="C12:D12"/>
    <mergeCell ref="A16:G16"/>
    <mergeCell ref="A55:G55"/>
  </mergeCells>
  <printOptions horizontalCentered="1"/>
  <pageMargins left="0" right="0" top="0" bottom="0" header="0.5" footer="0.5"/>
  <pageSetup paperSize="5" scale="90" fitToHeight="0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13"/>
  <sheetViews>
    <sheetView view="pageBreakPreview" zoomScale="90" zoomScaleNormal="100" zoomScaleSheetLayoutView="90" workbookViewId="0">
      <selection activeCell="K77" sqref="K77"/>
    </sheetView>
  </sheetViews>
  <sheetFormatPr defaultColWidth="9.6640625" defaultRowHeight="15"/>
  <cols>
    <col min="1" max="1" width="21.77734375" customWidth="1"/>
    <col min="2" max="2" width="8.77734375" customWidth="1"/>
    <col min="3" max="7" width="10.77734375" customWidth="1"/>
  </cols>
  <sheetData>
    <row r="1" spans="1:7" ht="21" customHeight="1">
      <c r="A1" s="416" t="str">
        <f>'100 Series'!A2</f>
        <v>BID SUBMISSION</v>
      </c>
      <c r="B1" s="417"/>
      <c r="C1" s="417"/>
      <c r="D1" s="417"/>
      <c r="E1" s="417"/>
      <c r="F1" s="417"/>
      <c r="G1" s="418"/>
    </row>
    <row r="2" spans="1:7" ht="14.25" customHeight="1">
      <c r="A2" s="103"/>
      <c r="B2" s="22"/>
      <c r="C2" s="22"/>
      <c r="D2" s="22"/>
      <c r="E2" s="23" t="s">
        <v>0</v>
      </c>
      <c r="F2" s="217">
        <f>'800 Series '!$H$3</f>
        <v>44287</v>
      </c>
      <c r="G2" s="104"/>
    </row>
    <row r="3" spans="1:7" ht="15" customHeight="1">
      <c r="A3" s="105" t="s">
        <v>18</v>
      </c>
      <c r="B3" s="67" t="s">
        <v>218</v>
      </c>
      <c r="C3" s="43"/>
      <c r="D3" s="43"/>
      <c r="E3" s="43"/>
      <c r="F3" s="42"/>
      <c r="G3" s="106"/>
    </row>
    <row r="4" spans="1:7" ht="15" customHeight="1">
      <c r="A4" s="105" t="s">
        <v>19</v>
      </c>
      <c r="B4" s="61" t="s">
        <v>181</v>
      </c>
      <c r="C4" s="62"/>
      <c r="D4" s="26"/>
      <c r="E4" s="24" t="s">
        <v>2</v>
      </c>
      <c r="F4" s="41">
        <f>'800 Series '!$H$5</f>
        <v>0</v>
      </c>
      <c r="G4" s="107"/>
    </row>
    <row r="5" spans="1:7" ht="15" customHeight="1">
      <c r="A5" s="105"/>
      <c r="B5" s="24" t="s">
        <v>1</v>
      </c>
      <c r="C5" s="24"/>
      <c r="D5" s="24"/>
      <c r="E5" s="375"/>
      <c r="F5" s="375"/>
      <c r="G5" s="376"/>
    </row>
    <row r="6" spans="1:7" ht="15" customHeight="1">
      <c r="A6" s="105" t="s">
        <v>3</v>
      </c>
      <c r="B6" s="41">
        <f>'800 Series '!$B$7</f>
        <v>0</v>
      </c>
      <c r="C6" s="160"/>
      <c r="D6" s="160"/>
      <c r="E6" s="159"/>
      <c r="F6" s="159"/>
      <c r="G6" s="108"/>
    </row>
    <row r="7" spans="1:7" ht="15" customHeight="1">
      <c r="A7" s="105"/>
      <c r="B7" s="155"/>
      <c r="C7" s="155"/>
      <c r="D7" s="155"/>
      <c r="E7" s="156"/>
      <c r="F7" s="156" t="s">
        <v>4</v>
      </c>
      <c r="G7" s="108"/>
    </row>
    <row r="8" spans="1:7" ht="15" customHeight="1">
      <c r="A8" s="105" t="s">
        <v>20</v>
      </c>
      <c r="B8" s="65" t="s">
        <v>32</v>
      </c>
      <c r="C8" s="24"/>
      <c r="D8" s="24"/>
      <c r="E8" s="165" t="str">
        <f>'800 Series '!$G$9</f>
        <v>April 1, 2021 to March 31, 2022</v>
      </c>
      <c r="F8" s="2"/>
      <c r="G8" s="109"/>
    </row>
    <row r="9" spans="1:7" ht="9" customHeight="1" thickBot="1">
      <c r="A9" s="286"/>
      <c r="B9" s="279"/>
      <c r="C9" s="280"/>
      <c r="D9" s="281"/>
      <c r="E9" s="282"/>
      <c r="F9" s="280"/>
      <c r="G9" s="287"/>
    </row>
    <row r="10" spans="1:7" ht="19.5" thickTop="1" thickBot="1">
      <c r="A10" s="404" t="s">
        <v>118</v>
      </c>
      <c r="B10" s="405"/>
      <c r="C10" s="405"/>
      <c r="D10" s="405"/>
      <c r="E10" s="405"/>
      <c r="F10" s="405"/>
      <c r="G10" s="406"/>
    </row>
    <row r="11" spans="1:7" ht="15" customHeight="1" thickTop="1" thickBot="1">
      <c r="A11" s="110"/>
      <c r="B11" s="15" t="s">
        <v>1</v>
      </c>
      <c r="C11" s="16" t="s">
        <v>1</v>
      </c>
      <c r="D11" s="16"/>
      <c r="E11" s="51" t="s">
        <v>5</v>
      </c>
      <c r="F11" s="17" t="s">
        <v>30</v>
      </c>
      <c r="G11" s="111" t="s">
        <v>6</v>
      </c>
    </row>
    <row r="12" spans="1:7" ht="15" customHeight="1" thickTop="1">
      <c r="A12" s="112" t="s">
        <v>7</v>
      </c>
      <c r="B12" s="35" t="s">
        <v>13</v>
      </c>
      <c r="C12" s="32" t="s">
        <v>31</v>
      </c>
      <c r="D12" s="32"/>
      <c r="E12" s="52" t="s">
        <v>12</v>
      </c>
      <c r="F12" s="66">
        <v>0.13</v>
      </c>
      <c r="G12" s="113"/>
    </row>
    <row r="13" spans="1:7" ht="15" customHeight="1">
      <c r="A13" s="114" t="s">
        <v>1</v>
      </c>
      <c r="B13" s="36" t="s">
        <v>14</v>
      </c>
      <c r="C13" s="32" t="s">
        <v>49</v>
      </c>
      <c r="D13" s="32"/>
      <c r="E13" s="53"/>
      <c r="F13" s="21"/>
      <c r="G13" s="115"/>
    </row>
    <row r="14" spans="1:7" ht="15" customHeight="1">
      <c r="A14" s="116" t="s">
        <v>8</v>
      </c>
      <c r="B14" s="58" t="s">
        <v>15</v>
      </c>
      <c r="C14" s="33">
        <v>680</v>
      </c>
      <c r="D14" s="33"/>
      <c r="E14" s="53" t="s">
        <v>1</v>
      </c>
      <c r="F14" s="21" t="s">
        <v>1</v>
      </c>
      <c r="G14" s="115" t="s">
        <v>1</v>
      </c>
    </row>
    <row r="15" spans="1:7" ht="15" customHeight="1" thickBot="1">
      <c r="A15" s="117" t="s">
        <v>1</v>
      </c>
      <c r="B15" s="59" t="s">
        <v>1</v>
      </c>
      <c r="C15" s="34">
        <v>1</v>
      </c>
      <c r="D15" s="34"/>
      <c r="E15" s="54"/>
      <c r="F15" s="20"/>
      <c r="G15" s="118"/>
    </row>
    <row r="16" spans="1:7" ht="15" customHeight="1" thickTop="1">
      <c r="A16" s="119" t="s">
        <v>9</v>
      </c>
      <c r="B16" s="3"/>
      <c r="C16" s="3"/>
      <c r="D16" s="3"/>
      <c r="E16" s="63"/>
      <c r="F16" s="4"/>
      <c r="G16" s="120"/>
    </row>
    <row r="17" spans="1:7" ht="9" customHeight="1">
      <c r="A17" s="332" t="s">
        <v>1</v>
      </c>
      <c r="B17" s="6"/>
      <c r="C17" s="6"/>
      <c r="D17" s="6"/>
      <c r="E17" s="64" t="s">
        <v>1</v>
      </c>
      <c r="F17" s="7" t="s">
        <v>1</v>
      </c>
      <c r="G17" s="351" t="s">
        <v>1</v>
      </c>
    </row>
    <row r="18" spans="1:7" ht="23.25" customHeight="1">
      <c r="A18" s="401" t="s">
        <v>119</v>
      </c>
      <c r="B18" s="402"/>
      <c r="C18" s="402"/>
      <c r="D18" s="402"/>
      <c r="E18" s="402"/>
      <c r="F18" s="402"/>
      <c r="G18" s="403"/>
    </row>
    <row r="19" spans="1:7" ht="9" customHeight="1">
      <c r="A19" s="332" t="s">
        <v>1</v>
      </c>
      <c r="B19" s="6"/>
      <c r="C19" s="6"/>
      <c r="D19" s="6"/>
      <c r="E19" s="64"/>
      <c r="F19" s="7"/>
      <c r="G19" s="351"/>
    </row>
    <row r="20" spans="1:7" ht="15" customHeight="1">
      <c r="A20" s="237" t="s">
        <v>182</v>
      </c>
      <c r="B20" s="40">
        <v>1937</v>
      </c>
      <c r="C20" s="49"/>
      <c r="D20" s="49"/>
      <c r="E20" s="70">
        <f>C20</f>
        <v>0</v>
      </c>
      <c r="F20" s="68">
        <f>+E20*0.13</f>
        <v>0</v>
      </c>
      <c r="G20" s="261">
        <f>+E20+F20</f>
        <v>0</v>
      </c>
    </row>
    <row r="21" spans="1:7" ht="9" customHeight="1">
      <c r="A21" s="332"/>
      <c r="B21" s="6"/>
      <c r="C21" s="6"/>
      <c r="D21" s="6"/>
      <c r="E21" s="64"/>
      <c r="F21" s="7"/>
      <c r="G21" s="351"/>
    </row>
    <row r="22" spans="1:7" ht="15" customHeight="1">
      <c r="A22" s="237" t="s">
        <v>183</v>
      </c>
      <c r="B22" s="40">
        <v>1569</v>
      </c>
      <c r="C22" s="49"/>
      <c r="D22" s="49"/>
      <c r="E22" s="70">
        <f>C22</f>
        <v>0</v>
      </c>
      <c r="F22" s="68">
        <f t="shared" ref="F22:F23" si="0">+E22*0.13</f>
        <v>0</v>
      </c>
      <c r="G22" s="261">
        <f t="shared" ref="G22:G23" si="1">+E22+F22</f>
        <v>0</v>
      </c>
    </row>
    <row r="23" spans="1:7" ht="15" customHeight="1">
      <c r="A23" s="237" t="s">
        <v>184</v>
      </c>
      <c r="B23" s="40">
        <v>1569</v>
      </c>
      <c r="C23" s="49"/>
      <c r="D23" s="49"/>
      <c r="E23" s="70">
        <f>C23</f>
        <v>0</v>
      </c>
      <c r="F23" s="68">
        <f t="shared" si="0"/>
        <v>0</v>
      </c>
      <c r="G23" s="261">
        <f t="shared" si="1"/>
        <v>0</v>
      </c>
    </row>
    <row r="24" spans="1:7" ht="9" customHeight="1">
      <c r="A24" s="332"/>
      <c r="B24" s="6"/>
      <c r="C24" s="6"/>
      <c r="D24" s="6"/>
      <c r="E24" s="64"/>
      <c r="F24" s="7"/>
      <c r="G24" s="351"/>
    </row>
    <row r="25" spans="1:7" ht="15" customHeight="1">
      <c r="A25" s="237" t="s">
        <v>185</v>
      </c>
      <c r="B25" s="40">
        <v>2655</v>
      </c>
      <c r="C25" s="49"/>
      <c r="D25" s="49"/>
      <c r="E25" s="70">
        <f>C25</f>
        <v>0</v>
      </c>
      <c r="F25" s="68">
        <f t="shared" ref="F25:F34" si="2">+E25*0.13</f>
        <v>0</v>
      </c>
      <c r="G25" s="261">
        <f t="shared" ref="G25:G34" si="3">+E25+F25</f>
        <v>0</v>
      </c>
    </row>
    <row r="26" spans="1:7" ht="15" customHeight="1">
      <c r="A26" s="237" t="s">
        <v>186</v>
      </c>
      <c r="B26" s="40">
        <v>2655</v>
      </c>
      <c r="C26" s="49"/>
      <c r="D26" s="49"/>
      <c r="E26" s="70">
        <f>C26</f>
        <v>0</v>
      </c>
      <c r="F26" s="68">
        <f t="shared" si="2"/>
        <v>0</v>
      </c>
      <c r="G26" s="261">
        <f t="shared" si="3"/>
        <v>0</v>
      </c>
    </row>
    <row r="27" spans="1:7" ht="15" customHeight="1">
      <c r="A27" s="237" t="s">
        <v>187</v>
      </c>
      <c r="B27" s="40">
        <v>2655</v>
      </c>
      <c r="C27" s="49"/>
      <c r="D27" s="49"/>
      <c r="E27" s="70">
        <f>C27</f>
        <v>0</v>
      </c>
      <c r="F27" s="68">
        <f t="shared" si="2"/>
        <v>0</v>
      </c>
      <c r="G27" s="261">
        <f t="shared" si="3"/>
        <v>0</v>
      </c>
    </row>
    <row r="28" spans="1:7" ht="9" customHeight="1">
      <c r="A28" s="332"/>
      <c r="B28" s="6"/>
      <c r="C28" s="6"/>
      <c r="D28" s="6"/>
      <c r="E28" s="64"/>
      <c r="F28" s="7"/>
      <c r="G28" s="351"/>
    </row>
    <row r="29" spans="1:7" ht="15" customHeight="1">
      <c r="A29" s="237" t="s">
        <v>189</v>
      </c>
      <c r="B29" s="40">
        <v>2560</v>
      </c>
      <c r="C29" s="49"/>
      <c r="D29" s="49"/>
      <c r="E29" s="70">
        <f t="shared" ref="E29:E34" si="4">C29</f>
        <v>0</v>
      </c>
      <c r="F29" s="68">
        <f t="shared" si="2"/>
        <v>0</v>
      </c>
      <c r="G29" s="261">
        <f t="shared" si="3"/>
        <v>0</v>
      </c>
    </row>
    <row r="30" spans="1:7" ht="15" customHeight="1">
      <c r="A30" s="237" t="s">
        <v>188</v>
      </c>
      <c r="B30" s="40">
        <v>2560</v>
      </c>
      <c r="C30" s="49"/>
      <c r="D30" s="49"/>
      <c r="E30" s="70">
        <f t="shared" si="4"/>
        <v>0</v>
      </c>
      <c r="F30" s="68">
        <f t="shared" si="2"/>
        <v>0</v>
      </c>
      <c r="G30" s="261">
        <f t="shared" si="3"/>
        <v>0</v>
      </c>
    </row>
    <row r="31" spans="1:7" ht="15" customHeight="1">
      <c r="A31" s="237" t="s">
        <v>190</v>
      </c>
      <c r="B31" s="40">
        <v>2560</v>
      </c>
      <c r="C31" s="49"/>
      <c r="D31" s="38"/>
      <c r="E31" s="70">
        <f t="shared" si="4"/>
        <v>0</v>
      </c>
      <c r="F31" s="68">
        <f t="shared" si="2"/>
        <v>0</v>
      </c>
      <c r="G31" s="261">
        <f t="shared" si="3"/>
        <v>0</v>
      </c>
    </row>
    <row r="32" spans="1:7" ht="15" customHeight="1">
      <c r="A32" s="237" t="s">
        <v>193</v>
      </c>
      <c r="B32" s="40">
        <v>2560</v>
      </c>
      <c r="C32" s="49"/>
      <c r="D32" s="38"/>
      <c r="E32" s="70">
        <f t="shared" si="4"/>
        <v>0</v>
      </c>
      <c r="F32" s="68">
        <f t="shared" si="2"/>
        <v>0</v>
      </c>
      <c r="G32" s="261">
        <f t="shared" si="3"/>
        <v>0</v>
      </c>
    </row>
    <row r="33" spans="1:7" ht="15" customHeight="1">
      <c r="A33" s="237" t="s">
        <v>191</v>
      </c>
      <c r="B33" s="40">
        <v>2560</v>
      </c>
      <c r="C33" s="49"/>
      <c r="D33" s="38"/>
      <c r="E33" s="70">
        <f t="shared" si="4"/>
        <v>0</v>
      </c>
      <c r="F33" s="68">
        <f t="shared" si="2"/>
        <v>0</v>
      </c>
      <c r="G33" s="261">
        <f t="shared" si="3"/>
        <v>0</v>
      </c>
    </row>
    <row r="34" spans="1:7" ht="15" customHeight="1">
      <c r="A34" s="237" t="s">
        <v>192</v>
      </c>
      <c r="B34" s="40">
        <v>2560</v>
      </c>
      <c r="C34" s="49"/>
      <c r="D34" s="38"/>
      <c r="E34" s="70">
        <f t="shared" si="4"/>
        <v>0</v>
      </c>
      <c r="F34" s="68">
        <f t="shared" si="2"/>
        <v>0</v>
      </c>
      <c r="G34" s="261">
        <f t="shared" si="3"/>
        <v>0</v>
      </c>
    </row>
    <row r="35" spans="1:7" ht="9" customHeight="1">
      <c r="A35" s="332"/>
      <c r="B35" s="6"/>
      <c r="C35" s="6"/>
      <c r="D35" s="6"/>
      <c r="E35" s="64"/>
      <c r="F35" s="7"/>
      <c r="G35" s="351"/>
    </row>
    <row r="36" spans="1:7" ht="15" customHeight="1">
      <c r="A36" s="237" t="s">
        <v>194</v>
      </c>
      <c r="B36" s="40">
        <v>2678</v>
      </c>
      <c r="C36" s="49"/>
      <c r="D36" s="49"/>
      <c r="E36" s="70">
        <f>C36</f>
        <v>0</v>
      </c>
      <c r="F36" s="68">
        <f t="shared" ref="F36:F38" si="5">+E36*0.13</f>
        <v>0</v>
      </c>
      <c r="G36" s="261">
        <f t="shared" ref="G36:G38" si="6">+E36+F36</f>
        <v>0</v>
      </c>
    </row>
    <row r="37" spans="1:7" ht="15" customHeight="1">
      <c r="A37" s="237" t="s">
        <v>195</v>
      </c>
      <c r="B37" s="40">
        <v>2678</v>
      </c>
      <c r="C37" s="49"/>
      <c r="D37" s="49"/>
      <c r="E37" s="70">
        <f>C37</f>
        <v>0</v>
      </c>
      <c r="F37" s="68">
        <f t="shared" si="5"/>
        <v>0</v>
      </c>
      <c r="G37" s="261">
        <f t="shared" si="6"/>
        <v>0</v>
      </c>
    </row>
    <row r="38" spans="1:7" ht="15" customHeight="1">
      <c r="A38" s="237" t="s">
        <v>196</v>
      </c>
      <c r="B38" s="40">
        <v>2678</v>
      </c>
      <c r="C38" s="49"/>
      <c r="D38" s="49"/>
      <c r="E38" s="70">
        <f>C38</f>
        <v>0</v>
      </c>
      <c r="F38" s="68">
        <f t="shared" si="5"/>
        <v>0</v>
      </c>
      <c r="G38" s="261">
        <f t="shared" si="6"/>
        <v>0</v>
      </c>
    </row>
    <row r="39" spans="1:7" ht="9" customHeight="1">
      <c r="A39" s="332"/>
      <c r="B39" s="6"/>
      <c r="C39" s="6"/>
      <c r="D39" s="6"/>
      <c r="E39" s="64"/>
      <c r="F39" s="7"/>
      <c r="G39" s="351"/>
    </row>
    <row r="40" spans="1:7" ht="23.25" customHeight="1">
      <c r="A40" s="401" t="s">
        <v>213</v>
      </c>
      <c r="B40" s="402"/>
      <c r="C40" s="402"/>
      <c r="D40" s="402"/>
      <c r="E40" s="402"/>
      <c r="F40" s="402"/>
      <c r="G40" s="403"/>
    </row>
    <row r="41" spans="1:7" ht="9" customHeight="1">
      <c r="A41" s="332"/>
      <c r="B41" s="6"/>
      <c r="C41" s="6"/>
      <c r="D41" s="6"/>
      <c r="E41" s="64"/>
      <c r="F41" s="7"/>
      <c r="G41" s="351"/>
    </row>
    <row r="42" spans="1:7" ht="15" customHeight="1">
      <c r="A42" s="237" t="s">
        <v>182</v>
      </c>
      <c r="B42" s="40">
        <v>1937</v>
      </c>
      <c r="C42" s="49"/>
      <c r="D42" s="49"/>
      <c r="E42" s="70">
        <f>C42</f>
        <v>0</v>
      </c>
      <c r="F42" s="68">
        <f>+E42*0.13</f>
        <v>0</v>
      </c>
      <c r="G42" s="261">
        <f>+E42+F42</f>
        <v>0</v>
      </c>
    </row>
    <row r="43" spans="1:7" ht="9" customHeight="1">
      <c r="A43" s="332"/>
      <c r="B43" s="6"/>
      <c r="C43" s="6"/>
      <c r="D43" s="6"/>
      <c r="E43" s="64"/>
      <c r="F43" s="7"/>
      <c r="G43" s="351"/>
    </row>
    <row r="44" spans="1:7" ht="15" customHeight="1">
      <c r="A44" s="237" t="s">
        <v>183</v>
      </c>
      <c r="B44" s="40">
        <f>B22</f>
        <v>1569</v>
      </c>
      <c r="C44" s="49"/>
      <c r="D44" s="49"/>
      <c r="E44" s="70">
        <f>C44</f>
        <v>0</v>
      </c>
      <c r="F44" s="68">
        <f t="shared" ref="F44:F45" si="7">+E44*0.13</f>
        <v>0</v>
      </c>
      <c r="G44" s="261">
        <f t="shared" ref="G44:G45" si="8">+E44+F44</f>
        <v>0</v>
      </c>
    </row>
    <row r="45" spans="1:7" ht="15" customHeight="1">
      <c r="A45" s="237" t="s">
        <v>184</v>
      </c>
      <c r="B45" s="40">
        <f>B23</f>
        <v>1569</v>
      </c>
      <c r="C45" s="49"/>
      <c r="D45" s="49"/>
      <c r="E45" s="70">
        <f>C45</f>
        <v>0</v>
      </c>
      <c r="F45" s="68">
        <f t="shared" si="7"/>
        <v>0</v>
      </c>
      <c r="G45" s="261">
        <f t="shared" si="8"/>
        <v>0</v>
      </c>
    </row>
    <row r="46" spans="1:7" ht="9" customHeight="1">
      <c r="A46" s="332"/>
      <c r="B46" s="6"/>
      <c r="C46" s="6"/>
      <c r="D46" s="6"/>
      <c r="E46" s="64"/>
      <c r="F46" s="7"/>
      <c r="G46" s="351"/>
    </row>
    <row r="47" spans="1:7" ht="15" customHeight="1">
      <c r="A47" s="237" t="s">
        <v>185</v>
      </c>
      <c r="B47" s="40">
        <f>B25</f>
        <v>2655</v>
      </c>
      <c r="C47" s="49"/>
      <c r="D47" s="49"/>
      <c r="E47" s="70">
        <f>C47</f>
        <v>0</v>
      </c>
      <c r="F47" s="68">
        <f t="shared" ref="F47:F49" si="9">+E47*0.13</f>
        <v>0</v>
      </c>
      <c r="G47" s="261">
        <f t="shared" ref="G47:G49" si="10">+E47+F47</f>
        <v>0</v>
      </c>
    </row>
    <row r="48" spans="1:7" ht="15" customHeight="1">
      <c r="A48" s="237" t="s">
        <v>186</v>
      </c>
      <c r="B48" s="40">
        <f t="shared" ref="B48:B49" si="11">B26</f>
        <v>2655</v>
      </c>
      <c r="C48" s="49"/>
      <c r="D48" s="49"/>
      <c r="E48" s="70">
        <f>C48</f>
        <v>0</v>
      </c>
      <c r="F48" s="68">
        <f t="shared" si="9"/>
        <v>0</v>
      </c>
      <c r="G48" s="261">
        <f t="shared" si="10"/>
        <v>0</v>
      </c>
    </row>
    <row r="49" spans="1:7" ht="15" customHeight="1">
      <c r="A49" s="237" t="s">
        <v>187</v>
      </c>
      <c r="B49" s="40">
        <f t="shared" si="11"/>
        <v>2655</v>
      </c>
      <c r="C49" s="49"/>
      <c r="D49" s="49"/>
      <c r="E49" s="70">
        <f>C49</f>
        <v>0</v>
      </c>
      <c r="F49" s="68">
        <f t="shared" si="9"/>
        <v>0</v>
      </c>
      <c r="G49" s="261">
        <f t="shared" si="10"/>
        <v>0</v>
      </c>
    </row>
    <row r="50" spans="1:7" ht="9" customHeight="1">
      <c r="A50" s="332"/>
      <c r="B50" s="6"/>
      <c r="C50" s="6"/>
      <c r="D50" s="6"/>
      <c r="E50" s="64"/>
      <c r="F50" s="7"/>
      <c r="G50" s="351"/>
    </row>
    <row r="51" spans="1:7" ht="15" customHeight="1">
      <c r="A51" s="237" t="s">
        <v>189</v>
      </c>
      <c r="B51" s="40">
        <f>B29</f>
        <v>2560</v>
      </c>
      <c r="C51" s="49"/>
      <c r="D51" s="49"/>
      <c r="E51" s="70">
        <f t="shared" ref="E51:E56" si="12">C51</f>
        <v>0</v>
      </c>
      <c r="F51" s="68">
        <f t="shared" ref="F51:F56" si="13">+E51*0.13</f>
        <v>0</v>
      </c>
      <c r="G51" s="261">
        <f t="shared" ref="G51:G56" si="14">+E51+F51</f>
        <v>0</v>
      </c>
    </row>
    <row r="52" spans="1:7" ht="15" customHeight="1">
      <c r="A52" s="237" t="s">
        <v>188</v>
      </c>
      <c r="B52" s="40">
        <f t="shared" ref="B52:B56" si="15">B30</f>
        <v>2560</v>
      </c>
      <c r="C52" s="49"/>
      <c r="D52" s="49"/>
      <c r="E52" s="70">
        <f t="shared" si="12"/>
        <v>0</v>
      </c>
      <c r="F52" s="68">
        <f t="shared" si="13"/>
        <v>0</v>
      </c>
      <c r="G52" s="261">
        <f t="shared" si="14"/>
        <v>0</v>
      </c>
    </row>
    <row r="53" spans="1:7" ht="15" customHeight="1">
      <c r="A53" s="237" t="s">
        <v>190</v>
      </c>
      <c r="B53" s="40">
        <f t="shared" si="15"/>
        <v>2560</v>
      </c>
      <c r="C53" s="49"/>
      <c r="D53" s="38"/>
      <c r="E53" s="70">
        <f t="shared" si="12"/>
        <v>0</v>
      </c>
      <c r="F53" s="68">
        <f t="shared" si="13"/>
        <v>0</v>
      </c>
      <c r="G53" s="261">
        <f t="shared" si="14"/>
        <v>0</v>
      </c>
    </row>
    <row r="54" spans="1:7" ht="15" customHeight="1">
      <c r="A54" s="237" t="s">
        <v>193</v>
      </c>
      <c r="B54" s="40">
        <f t="shared" si="15"/>
        <v>2560</v>
      </c>
      <c r="C54" s="49"/>
      <c r="D54" s="38"/>
      <c r="E54" s="70">
        <f t="shared" si="12"/>
        <v>0</v>
      </c>
      <c r="F54" s="68">
        <f t="shared" si="13"/>
        <v>0</v>
      </c>
      <c r="G54" s="261">
        <f t="shared" si="14"/>
        <v>0</v>
      </c>
    </row>
    <row r="55" spans="1:7" ht="15" customHeight="1">
      <c r="A55" s="237" t="s">
        <v>191</v>
      </c>
      <c r="B55" s="40">
        <f t="shared" si="15"/>
        <v>2560</v>
      </c>
      <c r="C55" s="49"/>
      <c r="D55" s="38"/>
      <c r="E55" s="70">
        <f t="shared" si="12"/>
        <v>0</v>
      </c>
      <c r="F55" s="68">
        <f t="shared" si="13"/>
        <v>0</v>
      </c>
      <c r="G55" s="261">
        <f t="shared" si="14"/>
        <v>0</v>
      </c>
    </row>
    <row r="56" spans="1:7" ht="15" customHeight="1">
      <c r="A56" s="237" t="s">
        <v>192</v>
      </c>
      <c r="B56" s="40">
        <f t="shared" si="15"/>
        <v>2560</v>
      </c>
      <c r="C56" s="49"/>
      <c r="D56" s="38"/>
      <c r="E56" s="70">
        <f t="shared" si="12"/>
        <v>0</v>
      </c>
      <c r="F56" s="68">
        <f t="shared" si="13"/>
        <v>0</v>
      </c>
      <c r="G56" s="261">
        <f t="shared" si="14"/>
        <v>0</v>
      </c>
    </row>
    <row r="57" spans="1:7" ht="9" customHeight="1">
      <c r="A57" s="332"/>
      <c r="B57" s="6"/>
      <c r="C57" s="6"/>
      <c r="D57" s="6"/>
      <c r="E57" s="64"/>
      <c r="F57" s="7"/>
      <c r="G57" s="351"/>
    </row>
    <row r="58" spans="1:7" ht="15" customHeight="1">
      <c r="A58" s="237" t="s">
        <v>194</v>
      </c>
      <c r="B58" s="40">
        <f>B36</f>
        <v>2678</v>
      </c>
      <c r="C58" s="49"/>
      <c r="D58" s="49"/>
      <c r="E58" s="70">
        <f>C58</f>
        <v>0</v>
      </c>
      <c r="F58" s="68">
        <f t="shared" ref="F58:F60" si="16">+E58*0.13</f>
        <v>0</v>
      </c>
      <c r="G58" s="261">
        <f t="shared" ref="G58:G60" si="17">+E58+F58</f>
        <v>0</v>
      </c>
    </row>
    <row r="59" spans="1:7" ht="15" customHeight="1">
      <c r="A59" s="237" t="s">
        <v>195</v>
      </c>
      <c r="B59" s="40">
        <f t="shared" ref="B59:B60" si="18">B37</f>
        <v>2678</v>
      </c>
      <c r="C59" s="49"/>
      <c r="D59" s="49"/>
      <c r="E59" s="70">
        <f>C59</f>
        <v>0</v>
      </c>
      <c r="F59" s="68">
        <f t="shared" si="16"/>
        <v>0</v>
      </c>
      <c r="G59" s="261">
        <f t="shared" si="17"/>
        <v>0</v>
      </c>
    </row>
    <row r="60" spans="1:7" ht="15" customHeight="1">
      <c r="A60" s="237" t="s">
        <v>196</v>
      </c>
      <c r="B60" s="40">
        <f t="shared" si="18"/>
        <v>2678</v>
      </c>
      <c r="C60" s="49"/>
      <c r="D60" s="49"/>
      <c r="E60" s="70">
        <f>C60</f>
        <v>0</v>
      </c>
      <c r="F60" s="68">
        <f t="shared" si="16"/>
        <v>0</v>
      </c>
      <c r="G60" s="261">
        <f t="shared" si="17"/>
        <v>0</v>
      </c>
    </row>
    <row r="61" spans="1:7" ht="9" customHeight="1">
      <c r="A61" s="332"/>
      <c r="B61" s="6"/>
      <c r="C61" s="6"/>
      <c r="D61" s="6"/>
      <c r="E61" s="64"/>
      <c r="F61" s="7"/>
      <c r="G61" s="351"/>
    </row>
    <row r="62" spans="1:7" ht="12" customHeight="1">
      <c r="A62" s="123"/>
      <c r="B62" s="27"/>
      <c r="C62" s="27"/>
      <c r="D62" s="27"/>
      <c r="E62" s="27"/>
      <c r="F62" s="27"/>
      <c r="G62" s="124"/>
    </row>
    <row r="63" spans="1:7" ht="12" customHeight="1">
      <c r="A63" s="121"/>
      <c r="B63" s="46"/>
      <c r="C63" s="46"/>
      <c r="D63" s="46"/>
      <c r="E63" s="98" t="s">
        <v>43</v>
      </c>
      <c r="F63" s="98"/>
      <c r="G63" s="122"/>
    </row>
    <row r="64" spans="1:7" ht="12" customHeight="1">
      <c r="A64" s="123"/>
      <c r="B64" s="27"/>
      <c r="C64" s="27"/>
      <c r="D64" s="27"/>
      <c r="E64" s="27"/>
      <c r="F64" s="27"/>
      <c r="G64" s="124"/>
    </row>
    <row r="65" spans="1:7" ht="16.5" thickBot="1">
      <c r="A65" s="232"/>
      <c r="B65" s="233"/>
      <c r="C65" s="234"/>
      <c r="D65" s="233"/>
      <c r="E65" s="235" t="s">
        <v>233</v>
      </c>
      <c r="F65" s="235"/>
      <c r="G65" s="236"/>
    </row>
    <row r="66" spans="1:7" ht="23.25" customHeight="1">
      <c r="A66" s="618" t="s">
        <v>214</v>
      </c>
      <c r="B66" s="619"/>
      <c r="C66" s="619"/>
      <c r="D66" s="619"/>
      <c r="E66" s="619"/>
      <c r="F66" s="619"/>
      <c r="G66" s="620"/>
    </row>
    <row r="67" spans="1:7" ht="15" customHeight="1">
      <c r="A67" s="419"/>
      <c r="B67" s="420"/>
      <c r="C67" s="420"/>
      <c r="D67" s="420"/>
      <c r="E67" s="420"/>
      <c r="F67" s="420"/>
      <c r="G67" s="421"/>
    </row>
    <row r="68" spans="1:7" ht="15" customHeight="1">
      <c r="A68" s="237" t="s">
        <v>182</v>
      </c>
      <c r="B68" s="40">
        <f>B20</f>
        <v>1937</v>
      </c>
      <c r="C68" s="49"/>
      <c r="D68" s="49"/>
      <c r="E68" s="70">
        <f>C68</f>
        <v>0</v>
      </c>
      <c r="F68" s="68">
        <f>+E68*0.13</f>
        <v>0</v>
      </c>
      <c r="G68" s="261">
        <f>+E68+F68</f>
        <v>0</v>
      </c>
    </row>
    <row r="69" spans="1:7" ht="15" customHeight="1">
      <c r="A69" s="237"/>
      <c r="B69" s="40"/>
      <c r="C69" s="49"/>
      <c r="D69" s="49"/>
      <c r="E69" s="56"/>
      <c r="F69" s="50"/>
      <c r="G69" s="352"/>
    </row>
    <row r="70" spans="1:7" ht="15" customHeight="1">
      <c r="A70" s="237" t="s">
        <v>183</v>
      </c>
      <c r="B70" s="40">
        <f>B44</f>
        <v>1569</v>
      </c>
      <c r="C70" s="49"/>
      <c r="D70" s="49"/>
      <c r="E70" s="70">
        <f>C70</f>
        <v>0</v>
      </c>
      <c r="F70" s="68">
        <f t="shared" ref="F70:F71" si="19">+E70*0.13</f>
        <v>0</v>
      </c>
      <c r="G70" s="261">
        <f t="shared" ref="G70:G71" si="20">+E70+F70</f>
        <v>0</v>
      </c>
    </row>
    <row r="71" spans="1:7" ht="15" customHeight="1">
      <c r="A71" s="237" t="s">
        <v>184</v>
      </c>
      <c r="B71" s="40">
        <f>B45</f>
        <v>1569</v>
      </c>
      <c r="C71" s="49"/>
      <c r="D71" s="49"/>
      <c r="E71" s="70">
        <f>C71</f>
        <v>0</v>
      </c>
      <c r="F71" s="68">
        <f t="shared" si="19"/>
        <v>0</v>
      </c>
      <c r="G71" s="261">
        <f t="shared" si="20"/>
        <v>0</v>
      </c>
    </row>
    <row r="72" spans="1:7" ht="15" customHeight="1">
      <c r="A72" s="237"/>
      <c r="B72" s="40"/>
      <c r="C72" s="49"/>
      <c r="D72" s="38"/>
      <c r="E72" s="57"/>
      <c r="F72" s="39"/>
      <c r="G72" s="353"/>
    </row>
    <row r="73" spans="1:7" ht="15" customHeight="1">
      <c r="A73" s="237" t="s">
        <v>185</v>
      </c>
      <c r="B73" s="40">
        <f>B47</f>
        <v>2655</v>
      </c>
      <c r="C73" s="49"/>
      <c r="D73" s="49"/>
      <c r="E73" s="70">
        <f>C73</f>
        <v>0</v>
      </c>
      <c r="F73" s="68">
        <f t="shared" ref="F73:F75" si="21">+E73*0.13</f>
        <v>0</v>
      </c>
      <c r="G73" s="261">
        <f t="shared" ref="G73:G75" si="22">+E73+F73</f>
        <v>0</v>
      </c>
    </row>
    <row r="74" spans="1:7" ht="15" customHeight="1">
      <c r="A74" s="237" t="s">
        <v>186</v>
      </c>
      <c r="B74" s="40">
        <f>B48</f>
        <v>2655</v>
      </c>
      <c r="C74" s="49"/>
      <c r="D74" s="49"/>
      <c r="E74" s="70">
        <f>C74</f>
        <v>0</v>
      </c>
      <c r="F74" s="68">
        <f t="shared" si="21"/>
        <v>0</v>
      </c>
      <c r="G74" s="261">
        <f t="shared" si="22"/>
        <v>0</v>
      </c>
    </row>
    <row r="75" spans="1:7" ht="15" customHeight="1">
      <c r="A75" s="237" t="s">
        <v>187</v>
      </c>
      <c r="B75" s="40">
        <f>B49</f>
        <v>2655</v>
      </c>
      <c r="C75" s="49"/>
      <c r="D75" s="49"/>
      <c r="E75" s="70">
        <f>C75</f>
        <v>0</v>
      </c>
      <c r="F75" s="68">
        <f t="shared" si="21"/>
        <v>0</v>
      </c>
      <c r="G75" s="261">
        <f t="shared" si="22"/>
        <v>0</v>
      </c>
    </row>
    <row r="76" spans="1:7" ht="15" customHeight="1">
      <c r="A76" s="237"/>
      <c r="B76" s="40"/>
      <c r="C76" s="49"/>
      <c r="D76" s="49"/>
      <c r="E76" s="70"/>
      <c r="F76" s="68"/>
      <c r="G76" s="261"/>
    </row>
    <row r="77" spans="1:7" ht="15" customHeight="1">
      <c r="A77" s="237" t="s">
        <v>189</v>
      </c>
      <c r="B77" s="40">
        <f t="shared" ref="B77:B82" si="23">B51</f>
        <v>2560</v>
      </c>
      <c r="C77" s="49"/>
      <c r="D77" s="49"/>
      <c r="E77" s="70">
        <f t="shared" ref="E77:E82" si="24">C77</f>
        <v>0</v>
      </c>
      <c r="F77" s="68">
        <f t="shared" ref="F77:F82" si="25">+E77*0.13</f>
        <v>0</v>
      </c>
      <c r="G77" s="261">
        <f t="shared" ref="G77:G82" si="26">+E77+F77</f>
        <v>0</v>
      </c>
    </row>
    <row r="78" spans="1:7" ht="15" customHeight="1">
      <c r="A78" s="237" t="s">
        <v>188</v>
      </c>
      <c r="B78" s="40">
        <f t="shared" si="23"/>
        <v>2560</v>
      </c>
      <c r="C78" s="49"/>
      <c r="D78" s="49"/>
      <c r="E78" s="70">
        <f t="shared" si="24"/>
        <v>0</v>
      </c>
      <c r="F78" s="68">
        <f t="shared" si="25"/>
        <v>0</v>
      </c>
      <c r="G78" s="261">
        <f t="shared" si="26"/>
        <v>0</v>
      </c>
    </row>
    <row r="79" spans="1:7" ht="15" customHeight="1">
      <c r="A79" s="237" t="s">
        <v>190</v>
      </c>
      <c r="B79" s="40">
        <f t="shared" si="23"/>
        <v>2560</v>
      </c>
      <c r="C79" s="49"/>
      <c r="D79" s="38"/>
      <c r="E79" s="70">
        <f t="shared" si="24"/>
        <v>0</v>
      </c>
      <c r="F79" s="68">
        <f t="shared" si="25"/>
        <v>0</v>
      </c>
      <c r="G79" s="261">
        <f t="shared" si="26"/>
        <v>0</v>
      </c>
    </row>
    <row r="80" spans="1:7" ht="15" customHeight="1">
      <c r="A80" s="237" t="s">
        <v>193</v>
      </c>
      <c r="B80" s="40">
        <f t="shared" si="23"/>
        <v>2560</v>
      </c>
      <c r="C80" s="49"/>
      <c r="D80" s="38"/>
      <c r="E80" s="70">
        <f t="shared" si="24"/>
        <v>0</v>
      </c>
      <c r="F80" s="68">
        <f t="shared" si="25"/>
        <v>0</v>
      </c>
      <c r="G80" s="261">
        <f t="shared" si="26"/>
        <v>0</v>
      </c>
    </row>
    <row r="81" spans="1:7" ht="15" customHeight="1">
      <c r="A81" s="237" t="s">
        <v>191</v>
      </c>
      <c r="B81" s="40">
        <f t="shared" si="23"/>
        <v>2560</v>
      </c>
      <c r="C81" s="49"/>
      <c r="D81" s="38"/>
      <c r="E81" s="70">
        <f t="shared" si="24"/>
        <v>0</v>
      </c>
      <c r="F81" s="68">
        <f t="shared" si="25"/>
        <v>0</v>
      </c>
      <c r="G81" s="261">
        <f t="shared" si="26"/>
        <v>0</v>
      </c>
    </row>
    <row r="82" spans="1:7" ht="15" customHeight="1">
      <c r="A82" s="237" t="s">
        <v>192</v>
      </c>
      <c r="B82" s="40">
        <f t="shared" si="23"/>
        <v>2560</v>
      </c>
      <c r="C82" s="49"/>
      <c r="D82" s="38"/>
      <c r="E82" s="70">
        <f t="shared" si="24"/>
        <v>0</v>
      </c>
      <c r="F82" s="68">
        <f t="shared" si="25"/>
        <v>0</v>
      </c>
      <c r="G82" s="261">
        <f t="shared" si="26"/>
        <v>0</v>
      </c>
    </row>
    <row r="83" spans="1:7" ht="15" customHeight="1">
      <c r="A83" s="331"/>
      <c r="B83" s="40"/>
      <c r="C83" s="49"/>
      <c r="D83" s="38"/>
      <c r="E83" s="70"/>
      <c r="F83" s="68"/>
      <c r="G83" s="261"/>
    </row>
    <row r="84" spans="1:7" ht="15" customHeight="1">
      <c r="A84" s="237" t="s">
        <v>194</v>
      </c>
      <c r="B84" s="40">
        <f>B58</f>
        <v>2678</v>
      </c>
      <c r="C84" s="49"/>
      <c r="D84" s="49"/>
      <c r="E84" s="70">
        <f>C84</f>
        <v>0</v>
      </c>
      <c r="F84" s="68">
        <f t="shared" ref="F84:F86" si="27">+E84*0.13</f>
        <v>0</v>
      </c>
      <c r="G84" s="261">
        <f t="shared" ref="G84:G86" si="28">+E84+F84</f>
        <v>0</v>
      </c>
    </row>
    <row r="85" spans="1:7" ht="15" customHeight="1">
      <c r="A85" s="237" t="s">
        <v>195</v>
      </c>
      <c r="B85" s="40">
        <f t="shared" ref="B85:B86" si="29">B59</f>
        <v>2678</v>
      </c>
      <c r="C85" s="49"/>
      <c r="D85" s="49"/>
      <c r="E85" s="70">
        <f>C85</f>
        <v>0</v>
      </c>
      <c r="F85" s="68">
        <f t="shared" si="27"/>
        <v>0</v>
      </c>
      <c r="G85" s="261">
        <f t="shared" si="28"/>
        <v>0</v>
      </c>
    </row>
    <row r="86" spans="1:7" ht="15" customHeight="1">
      <c r="A86" s="237" t="s">
        <v>196</v>
      </c>
      <c r="B86" s="40">
        <f t="shared" si="29"/>
        <v>2678</v>
      </c>
      <c r="C86" s="49"/>
      <c r="D86" s="49"/>
      <c r="E86" s="70">
        <f>C86</f>
        <v>0</v>
      </c>
      <c r="F86" s="68">
        <f t="shared" si="27"/>
        <v>0</v>
      </c>
      <c r="G86" s="261">
        <f t="shared" si="28"/>
        <v>0</v>
      </c>
    </row>
    <row r="87" spans="1:7" ht="15" customHeight="1">
      <c r="A87" s="366"/>
      <c r="B87" s="262"/>
      <c r="C87" s="263"/>
      <c r="D87" s="263"/>
      <c r="E87" s="264"/>
      <c r="F87" s="265"/>
      <c r="G87" s="261"/>
    </row>
    <row r="88" spans="1:7" ht="15" customHeight="1">
      <c r="A88" s="366"/>
      <c r="B88" s="262"/>
      <c r="C88" s="263"/>
      <c r="D88" s="263"/>
      <c r="E88" s="264"/>
      <c r="F88" s="265"/>
      <c r="G88" s="261"/>
    </row>
    <row r="89" spans="1:7" ht="15" customHeight="1">
      <c r="A89" s="366"/>
      <c r="B89" s="262"/>
      <c r="C89" s="263"/>
      <c r="D89" s="263"/>
      <c r="E89" s="264"/>
      <c r="F89" s="265"/>
      <c r="G89" s="261"/>
    </row>
    <row r="90" spans="1:7" ht="15" customHeight="1">
      <c r="A90" s="366"/>
      <c r="B90" s="262"/>
      <c r="C90" s="263"/>
      <c r="D90" s="263"/>
      <c r="E90" s="264"/>
      <c r="F90" s="265"/>
      <c r="G90" s="261"/>
    </row>
    <row r="91" spans="1:7" ht="15" customHeight="1">
      <c r="A91" s="366"/>
      <c r="B91" s="262"/>
      <c r="C91" s="263"/>
      <c r="D91" s="263"/>
      <c r="E91" s="264"/>
      <c r="F91" s="265"/>
      <c r="G91" s="261"/>
    </row>
    <row r="92" spans="1:7" ht="15" customHeight="1">
      <c r="A92" s="366"/>
      <c r="B92" s="262"/>
      <c r="C92" s="263"/>
      <c r="D92" s="263"/>
      <c r="E92" s="264"/>
      <c r="F92" s="265"/>
      <c r="G92" s="261"/>
    </row>
    <row r="93" spans="1:7" ht="15" customHeight="1">
      <c r="A93" s="366"/>
      <c r="B93" s="262"/>
      <c r="C93" s="263"/>
      <c r="D93" s="263"/>
      <c r="E93" s="264"/>
      <c r="F93" s="265"/>
      <c r="G93" s="261"/>
    </row>
    <row r="94" spans="1:7" ht="15" customHeight="1">
      <c r="A94" s="366"/>
      <c r="B94" s="262"/>
      <c r="C94" s="263"/>
      <c r="D94" s="263"/>
      <c r="E94" s="264"/>
      <c r="F94" s="265"/>
      <c r="G94" s="261"/>
    </row>
    <row r="95" spans="1:7" ht="15" customHeight="1">
      <c r="A95" s="366"/>
      <c r="B95" s="262"/>
      <c r="C95" s="263"/>
      <c r="D95" s="263"/>
      <c r="E95" s="264"/>
      <c r="F95" s="265"/>
      <c r="G95" s="261"/>
    </row>
    <row r="96" spans="1:7" ht="15" customHeight="1">
      <c r="A96" s="366"/>
      <c r="B96" s="262"/>
      <c r="C96" s="263"/>
      <c r="D96" s="263"/>
      <c r="E96" s="264"/>
      <c r="F96" s="265"/>
      <c r="G96" s="261"/>
    </row>
    <row r="97" spans="1:7" ht="15" customHeight="1">
      <c r="A97" s="366"/>
      <c r="B97" s="262"/>
      <c r="C97" s="263"/>
      <c r="D97" s="263"/>
      <c r="E97" s="264"/>
      <c r="F97" s="265"/>
      <c r="G97" s="261"/>
    </row>
    <row r="98" spans="1:7" ht="16.5" customHeight="1" thickBot="1">
      <c r="A98" s="238" t="s">
        <v>10</v>
      </c>
      <c r="B98" s="10"/>
      <c r="C98" s="29"/>
      <c r="D98" s="10"/>
      <c r="E98" s="10"/>
      <c r="F98" s="11"/>
      <c r="G98" s="124"/>
    </row>
    <row r="99" spans="1:7" ht="12" customHeight="1" thickTop="1">
      <c r="A99" s="123"/>
      <c r="B99" s="27"/>
      <c r="C99" s="27"/>
      <c r="D99" s="27"/>
      <c r="E99" s="27"/>
      <c r="F99" s="27"/>
      <c r="G99" s="239" t="s">
        <v>1</v>
      </c>
    </row>
    <row r="100" spans="1:7" ht="15" customHeight="1">
      <c r="A100" s="126"/>
      <c r="B100" s="45" t="s">
        <v>17</v>
      </c>
      <c r="C100" s="46"/>
      <c r="D100" s="46"/>
      <c r="E100" s="46"/>
      <c r="F100" s="46"/>
      <c r="G100" s="124"/>
    </row>
    <row r="101" spans="1:7" ht="12" customHeight="1">
      <c r="A101" s="126"/>
      <c r="B101" s="46"/>
      <c r="C101" s="46"/>
      <c r="D101" s="46"/>
      <c r="E101" s="46"/>
      <c r="F101" s="46"/>
      <c r="G101" s="124"/>
    </row>
    <row r="102" spans="1:7" ht="12" customHeight="1">
      <c r="A102" s="123" t="s">
        <v>21</v>
      </c>
      <c r="B102" s="46"/>
      <c r="C102" s="46"/>
      <c r="D102" s="46"/>
      <c r="E102" s="46"/>
      <c r="F102" s="46"/>
      <c r="G102" s="124"/>
    </row>
    <row r="103" spans="1:7" ht="12" customHeight="1">
      <c r="A103" s="123" t="s">
        <v>22</v>
      </c>
      <c r="B103" s="46"/>
      <c r="C103" s="46"/>
      <c r="D103" s="46"/>
      <c r="E103" s="46"/>
      <c r="F103" s="46"/>
      <c r="G103" s="124"/>
    </row>
    <row r="104" spans="1:7" ht="12" customHeight="1">
      <c r="A104" s="123" t="s">
        <v>23</v>
      </c>
      <c r="B104" s="47"/>
      <c r="C104" s="48"/>
      <c r="D104" s="48"/>
      <c r="E104" s="46"/>
      <c r="F104" s="46"/>
      <c r="G104" s="124"/>
    </row>
    <row r="105" spans="1:7" ht="12" customHeight="1">
      <c r="A105" s="121" t="s">
        <v>24</v>
      </c>
      <c r="B105" s="46"/>
      <c r="C105" s="46"/>
      <c r="D105" s="46"/>
      <c r="E105" s="46"/>
      <c r="F105" s="48"/>
      <c r="G105" s="127"/>
    </row>
    <row r="106" spans="1:7" ht="12" customHeight="1">
      <c r="A106" s="121" t="s">
        <v>25</v>
      </c>
      <c r="B106" s="46"/>
      <c r="C106" s="46"/>
      <c r="D106" s="48"/>
      <c r="E106" s="48"/>
      <c r="F106" s="46"/>
      <c r="G106" s="124"/>
    </row>
    <row r="107" spans="1:7" ht="12" customHeight="1">
      <c r="A107" s="123" t="s">
        <v>26</v>
      </c>
      <c r="B107" s="46"/>
      <c r="C107" s="46"/>
      <c r="D107" s="46"/>
      <c r="E107" s="46"/>
      <c r="F107" s="46"/>
      <c r="G107" s="124"/>
    </row>
    <row r="108" spans="1:7" ht="12" customHeight="1">
      <c r="A108" s="123" t="s">
        <v>27</v>
      </c>
      <c r="B108" s="46"/>
      <c r="C108" s="46"/>
      <c r="D108" s="46"/>
      <c r="E108" s="46"/>
      <c r="F108" s="46"/>
      <c r="G108" s="124"/>
    </row>
    <row r="109" spans="1:7" ht="12" customHeight="1">
      <c r="A109" s="123" t="s">
        <v>28</v>
      </c>
      <c r="B109" s="46"/>
      <c r="C109" s="46"/>
      <c r="D109" s="46"/>
      <c r="E109" s="46"/>
      <c r="F109" s="46"/>
      <c r="G109" s="124"/>
    </row>
    <row r="110" spans="1:7" ht="12" customHeight="1">
      <c r="A110" s="121" t="s">
        <v>29</v>
      </c>
      <c r="B110" s="46"/>
      <c r="C110" s="46"/>
      <c r="D110" s="46"/>
      <c r="E110" s="98" t="s">
        <v>43</v>
      </c>
      <c r="F110" s="98"/>
      <c r="G110" s="122"/>
    </row>
    <row r="111" spans="1:7" ht="12" customHeight="1">
      <c r="A111" s="123"/>
      <c r="B111" s="27"/>
      <c r="C111" s="27"/>
      <c r="D111" s="27"/>
      <c r="E111" s="27"/>
      <c r="F111" s="27"/>
      <c r="G111" s="124"/>
    </row>
    <row r="112" spans="1:7" ht="15.75">
      <c r="A112" s="125" t="s">
        <v>16</v>
      </c>
      <c r="B112" s="22"/>
      <c r="C112" s="31">
        <v>60</v>
      </c>
      <c r="D112" s="22" t="s">
        <v>11</v>
      </c>
      <c r="E112" s="98" t="s">
        <v>233</v>
      </c>
      <c r="F112" s="98"/>
      <c r="G112" s="122"/>
    </row>
    <row r="113" spans="1:7" ht="12.75" customHeight="1" thickBot="1">
      <c r="A113" s="128"/>
      <c r="B113" s="129"/>
      <c r="C113" s="129"/>
      <c r="D113" s="129"/>
      <c r="E113" s="129"/>
      <c r="F113" s="129"/>
      <c r="G113" s="130"/>
    </row>
  </sheetData>
  <mergeCells count="7">
    <mergeCell ref="A1:G1"/>
    <mergeCell ref="E5:G5"/>
    <mergeCell ref="A66:G66"/>
    <mergeCell ref="A67:G67"/>
    <mergeCell ref="A10:G10"/>
    <mergeCell ref="A18:G18"/>
    <mergeCell ref="A40:G40"/>
  </mergeCells>
  <printOptions horizontalCentered="1"/>
  <pageMargins left="0" right="0" top="0" bottom="0" header="0.51181102362204722" footer="0.51181102362204722"/>
  <pageSetup paperSize="5" fitToHeight="0" orientation="portrait" horizontalDpi="4294967293" verticalDpi="4294967293" r:id="rId1"/>
  <headerFooter alignWithMargins="0">
    <oddFooter>&amp;RPage &amp;P of &amp;N</oddFooter>
  </headerFooter>
  <rowBreaks count="1" manualBreakCount="1">
    <brk id="6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8"/>
  <sheetViews>
    <sheetView view="pageBreakPreview" zoomScale="90" zoomScaleNormal="100" zoomScaleSheetLayoutView="90" workbookViewId="0">
      <selection activeCell="F158" sqref="F158"/>
    </sheetView>
  </sheetViews>
  <sheetFormatPr defaultRowHeight="15"/>
  <cols>
    <col min="1" max="1" width="11.88671875" customWidth="1"/>
    <col min="5" max="5" width="27.6640625" customWidth="1"/>
    <col min="6" max="6" width="9.109375" bestFit="1" customWidth="1"/>
    <col min="7" max="7" width="14.44140625" bestFit="1" customWidth="1"/>
    <col min="8" max="8" width="10.88671875" customWidth="1"/>
  </cols>
  <sheetData>
    <row r="1" spans="1:8" ht="11.25" customHeight="1">
      <c r="A1" s="100"/>
      <c r="B1" s="101"/>
      <c r="C1" s="101"/>
      <c r="D1" s="101"/>
      <c r="E1" s="101"/>
      <c r="F1" s="213"/>
      <c r="G1" s="214"/>
      <c r="H1" s="102"/>
    </row>
    <row r="2" spans="1:8" ht="21" customHeight="1">
      <c r="A2" s="367" t="str">
        <f>'100 Series'!A2</f>
        <v>BID SUBMISSION</v>
      </c>
      <c r="B2" s="368"/>
      <c r="C2" s="368"/>
      <c r="D2" s="368"/>
      <c r="E2" s="368"/>
      <c r="F2" s="368"/>
      <c r="G2" s="368"/>
      <c r="H2" s="369"/>
    </row>
    <row r="3" spans="1:8" ht="14.25" customHeight="1">
      <c r="A3" s="103"/>
      <c r="B3" s="22"/>
      <c r="C3" s="22"/>
      <c r="D3" s="22"/>
      <c r="E3" s="22"/>
      <c r="F3" s="23" t="s">
        <v>0</v>
      </c>
      <c r="G3" s="217">
        <f>'800 Series '!$H$3</f>
        <v>44287</v>
      </c>
      <c r="H3" s="104"/>
    </row>
    <row r="4" spans="1:8" ht="15" customHeight="1">
      <c r="A4" s="105" t="s">
        <v>18</v>
      </c>
      <c r="B4" s="67" t="str">
        <f>'800 Series '!B4</f>
        <v xml:space="preserve">PLACE ST THOMAS </v>
      </c>
      <c r="C4" s="43"/>
      <c r="D4" s="43"/>
      <c r="E4" s="42"/>
      <c r="F4" s="42"/>
      <c r="G4" s="42"/>
      <c r="H4" s="106"/>
    </row>
    <row r="5" spans="1:8" ht="15" customHeight="1">
      <c r="A5" s="105" t="s">
        <v>19</v>
      </c>
      <c r="B5" s="61" t="s">
        <v>42</v>
      </c>
      <c r="C5" s="62"/>
      <c r="D5" s="24"/>
      <c r="E5" s="24"/>
      <c r="F5" s="24" t="s">
        <v>2</v>
      </c>
      <c r="G5" s="41">
        <f>'800 Series '!$H$5</f>
        <v>0</v>
      </c>
      <c r="H5" s="107"/>
    </row>
    <row r="6" spans="1:8" ht="15" customHeight="1">
      <c r="A6" s="105"/>
      <c r="B6" s="24" t="s">
        <v>1</v>
      </c>
      <c r="C6" s="24"/>
      <c r="D6" s="24"/>
      <c r="E6" s="24"/>
      <c r="F6" s="422"/>
      <c r="G6" s="422"/>
      <c r="H6" s="423"/>
    </row>
    <row r="7" spans="1:8" ht="15" customHeight="1">
      <c r="A7" s="105" t="s">
        <v>3</v>
      </c>
      <c r="B7" s="41">
        <f>'800 Series '!$B$7</f>
        <v>0</v>
      </c>
      <c r="C7" s="160"/>
      <c r="D7" s="160"/>
      <c r="E7" s="159"/>
      <c r="F7" s="159"/>
      <c r="G7" s="159"/>
      <c r="H7" s="108"/>
    </row>
    <row r="8" spans="1:8" ht="15" customHeight="1">
      <c r="A8" s="105"/>
      <c r="B8" s="155"/>
      <c r="C8" s="155"/>
      <c r="D8" s="155"/>
      <c r="E8" s="155"/>
      <c r="F8" s="156"/>
      <c r="G8" s="156" t="s">
        <v>4</v>
      </c>
      <c r="H8" s="108"/>
    </row>
    <row r="9" spans="1:8" ht="15" customHeight="1">
      <c r="A9" s="105" t="s">
        <v>20</v>
      </c>
      <c r="B9" s="65" t="s">
        <v>32</v>
      </c>
      <c r="C9" s="24"/>
      <c r="D9" s="25"/>
      <c r="E9" s="25"/>
      <c r="F9" s="165" t="str">
        <f>'800 Series '!$G$9</f>
        <v>April 1, 2021 to March 31, 2022</v>
      </c>
      <c r="G9" s="2"/>
      <c r="H9" s="109"/>
    </row>
    <row r="10" spans="1:8" ht="15" customHeight="1" thickBot="1">
      <c r="A10" s="286"/>
      <c r="B10" s="279"/>
      <c r="C10" s="280"/>
      <c r="D10" s="281"/>
      <c r="E10" s="281"/>
      <c r="F10" s="282"/>
      <c r="G10" s="280"/>
      <c r="H10" s="287"/>
    </row>
    <row r="11" spans="1:8" ht="19.5" thickTop="1" thickBot="1">
      <c r="A11" s="404" t="s">
        <v>118</v>
      </c>
      <c r="B11" s="405"/>
      <c r="C11" s="405"/>
      <c r="D11" s="405"/>
      <c r="E11" s="405"/>
      <c r="F11" s="405"/>
      <c r="G11" s="405"/>
      <c r="H11" s="406"/>
    </row>
    <row r="12" spans="1:8" ht="15" customHeight="1" thickTop="1" thickBot="1">
      <c r="A12" s="110"/>
      <c r="B12" s="15" t="s">
        <v>1</v>
      </c>
      <c r="C12" s="16" t="s">
        <v>1</v>
      </c>
      <c r="D12" s="18" t="s">
        <v>1</v>
      </c>
      <c r="E12" s="69"/>
      <c r="F12" s="51" t="s">
        <v>5</v>
      </c>
      <c r="G12" s="17" t="s">
        <v>30</v>
      </c>
      <c r="H12" s="111" t="s">
        <v>6</v>
      </c>
    </row>
    <row r="13" spans="1:8" ht="15" customHeight="1" thickTop="1">
      <c r="A13" s="112" t="s">
        <v>7</v>
      </c>
      <c r="B13" s="35"/>
      <c r="C13" s="32"/>
      <c r="D13" s="32"/>
      <c r="E13" s="32"/>
      <c r="F13" s="52" t="s">
        <v>12</v>
      </c>
      <c r="G13" s="66">
        <v>0.13</v>
      </c>
      <c r="H13" s="113"/>
    </row>
    <row r="14" spans="1:8" ht="15" customHeight="1">
      <c r="A14" s="114" t="s">
        <v>1</v>
      </c>
      <c r="B14" s="36"/>
      <c r="C14" s="32"/>
      <c r="D14" s="32"/>
      <c r="E14" s="32"/>
      <c r="F14" s="53"/>
      <c r="G14" s="21"/>
      <c r="H14" s="115"/>
    </row>
    <row r="15" spans="1:8" ht="15" customHeight="1">
      <c r="A15" s="116" t="s">
        <v>8</v>
      </c>
      <c r="B15" s="58"/>
      <c r="C15" s="33"/>
      <c r="D15" s="33"/>
      <c r="E15" s="33"/>
      <c r="F15" s="53" t="s">
        <v>1</v>
      </c>
      <c r="G15" s="21" t="s">
        <v>1</v>
      </c>
      <c r="H15" s="115" t="s">
        <v>1</v>
      </c>
    </row>
    <row r="16" spans="1:8" ht="15" customHeight="1" thickBot="1">
      <c r="A16" s="117" t="s">
        <v>1</v>
      </c>
      <c r="B16" s="59"/>
      <c r="C16" s="34"/>
      <c r="D16" s="34"/>
      <c r="E16" s="34"/>
      <c r="F16" s="54"/>
      <c r="G16" s="20"/>
      <c r="H16" s="118"/>
    </row>
    <row r="17" spans="1:12" ht="15" customHeight="1" thickTop="1" thickBot="1">
      <c r="A17" s="119" t="s">
        <v>40</v>
      </c>
      <c r="B17" s="3"/>
      <c r="C17" s="3"/>
      <c r="D17" s="3"/>
      <c r="E17" s="63"/>
      <c r="F17" s="63"/>
      <c r="G17" s="4"/>
      <c r="H17" s="120"/>
    </row>
    <row r="18" spans="1:12">
      <c r="A18" s="77" t="s">
        <v>51</v>
      </c>
      <c r="B18" s="78"/>
      <c r="C18" s="79"/>
      <c r="D18" s="79"/>
      <c r="E18" s="79"/>
      <c r="F18" s="79"/>
      <c r="G18" s="79"/>
      <c r="H18" s="80"/>
      <c r="I18" s="71"/>
      <c r="J18" s="71"/>
    </row>
    <row r="19" spans="1:12">
      <c r="A19" s="81" t="s">
        <v>52</v>
      </c>
      <c r="B19" s="82"/>
      <c r="C19" s="82"/>
      <c r="D19" s="82"/>
      <c r="E19" s="82"/>
      <c r="F19" s="133"/>
      <c r="G19" s="83"/>
      <c r="H19" s="93"/>
    </row>
    <row r="20" spans="1:12">
      <c r="A20" s="81" t="s">
        <v>53</v>
      </c>
      <c r="B20" s="84"/>
      <c r="C20" s="84"/>
      <c r="D20" s="84"/>
      <c r="E20" s="84"/>
      <c r="F20" s="133"/>
      <c r="G20" s="83"/>
      <c r="H20" s="93"/>
      <c r="I20" s="74"/>
      <c r="J20" s="75"/>
      <c r="K20" s="72"/>
    </row>
    <row r="21" spans="1:12">
      <c r="A21" s="81" t="s">
        <v>212</v>
      </c>
      <c r="B21" s="84"/>
      <c r="C21" s="84"/>
      <c r="D21" s="84"/>
      <c r="E21" s="84"/>
      <c r="F21" s="133"/>
      <c r="G21" s="83"/>
      <c r="H21" s="93"/>
      <c r="I21" s="74"/>
      <c r="J21" s="75"/>
      <c r="K21" s="72"/>
    </row>
    <row r="22" spans="1:12">
      <c r="A22" s="81"/>
      <c r="B22" s="86"/>
      <c r="C22" s="82"/>
      <c r="D22" s="82"/>
      <c r="E22" s="82"/>
      <c r="F22" s="83"/>
      <c r="G22" s="83"/>
      <c r="H22" s="93"/>
      <c r="I22" s="74"/>
      <c r="J22" s="75"/>
      <c r="K22" s="72"/>
    </row>
    <row r="23" spans="1:12">
      <c r="A23" s="87" t="s">
        <v>41</v>
      </c>
      <c r="B23" s="86"/>
      <c r="C23" s="82"/>
      <c r="D23" s="82"/>
      <c r="E23" s="82"/>
      <c r="F23" s="83"/>
      <c r="G23" s="83"/>
      <c r="H23" s="93"/>
      <c r="I23" s="74"/>
      <c r="J23" s="75"/>
      <c r="K23" s="72"/>
    </row>
    <row r="24" spans="1:12" ht="15.75">
      <c r="A24" s="81" t="s">
        <v>38</v>
      </c>
      <c r="B24" s="82"/>
      <c r="C24" s="82"/>
      <c r="D24" s="82"/>
      <c r="E24" s="82"/>
      <c r="F24" s="354"/>
      <c r="G24" s="83">
        <f>F24*$G$13</f>
        <v>0</v>
      </c>
      <c r="H24" s="93">
        <f>F24+G24</f>
        <v>0</v>
      </c>
      <c r="I24" s="72"/>
    </row>
    <row r="25" spans="1:12" ht="15.75">
      <c r="A25" s="81" t="s">
        <v>54</v>
      </c>
      <c r="B25" s="84"/>
      <c r="C25" s="84"/>
      <c r="D25" s="84"/>
      <c r="E25" s="84"/>
      <c r="F25" s="354"/>
      <c r="G25" s="83">
        <f t="shared" ref="G25:G34" si="0">F25*$G$13</f>
        <v>0</v>
      </c>
      <c r="H25" s="93">
        <f t="shared" ref="H25:H27" si="1">F25+G25</f>
        <v>0</v>
      </c>
      <c r="J25" s="74"/>
      <c r="K25" s="75"/>
      <c r="L25" s="72"/>
    </row>
    <row r="26" spans="1:12" ht="15.75">
      <c r="A26" s="81" t="s">
        <v>55</v>
      </c>
      <c r="B26" s="82"/>
      <c r="C26" s="82"/>
      <c r="D26" s="82"/>
      <c r="E26" s="82"/>
      <c r="F26" s="354"/>
      <c r="G26" s="83">
        <f t="shared" si="0"/>
        <v>0</v>
      </c>
      <c r="H26" s="93">
        <f t="shared" si="1"/>
        <v>0</v>
      </c>
      <c r="I26" s="72"/>
    </row>
    <row r="27" spans="1:12" ht="15.75">
      <c r="A27" s="81" t="s">
        <v>56</v>
      </c>
      <c r="B27" s="84"/>
      <c r="C27" s="82"/>
      <c r="D27" s="82"/>
      <c r="E27" s="82"/>
      <c r="F27" s="354"/>
      <c r="G27" s="83">
        <f t="shared" si="0"/>
        <v>0</v>
      </c>
      <c r="H27" s="93">
        <f t="shared" si="1"/>
        <v>0</v>
      </c>
      <c r="J27" s="74"/>
      <c r="K27" s="75"/>
      <c r="L27" s="72"/>
    </row>
    <row r="28" spans="1:12" ht="15.75">
      <c r="A28" s="85" t="s">
        <v>35</v>
      </c>
      <c r="B28" s="84"/>
      <c r="C28" s="82"/>
      <c r="D28" s="82"/>
      <c r="E28" s="82"/>
      <c r="F28" s="355"/>
      <c r="G28" s="83"/>
      <c r="H28" s="93"/>
      <c r="I28" s="73"/>
      <c r="J28" s="74"/>
      <c r="K28" s="75"/>
      <c r="L28" s="72"/>
    </row>
    <row r="29" spans="1:12" ht="15.75">
      <c r="A29" s="81" t="s">
        <v>61</v>
      </c>
      <c r="B29" s="82"/>
      <c r="C29" s="82"/>
      <c r="D29" s="82"/>
      <c r="E29" s="82"/>
      <c r="F29" s="354"/>
      <c r="G29" s="83">
        <f t="shared" si="0"/>
        <v>0</v>
      </c>
      <c r="H29" s="93">
        <f t="shared" ref="H29:H34" si="2">F29+G29</f>
        <v>0</v>
      </c>
      <c r="I29" s="72"/>
      <c r="K29" s="219"/>
    </row>
    <row r="30" spans="1:12" ht="15.75">
      <c r="A30" s="81" t="s">
        <v>59</v>
      </c>
      <c r="B30" s="82"/>
      <c r="C30" s="82"/>
      <c r="D30" s="82"/>
      <c r="E30" s="82"/>
      <c r="F30" s="354"/>
      <c r="G30" s="83">
        <f t="shared" si="0"/>
        <v>0</v>
      </c>
      <c r="H30" s="93">
        <f t="shared" si="2"/>
        <v>0</v>
      </c>
      <c r="I30" s="72"/>
    </row>
    <row r="31" spans="1:12" ht="15.75">
      <c r="A31" s="81" t="s">
        <v>60</v>
      </c>
      <c r="B31" s="82"/>
      <c r="C31" s="82"/>
      <c r="D31" s="82"/>
      <c r="E31" s="82"/>
      <c r="F31" s="354"/>
      <c r="G31" s="83">
        <f t="shared" si="0"/>
        <v>0</v>
      </c>
      <c r="H31" s="93">
        <f t="shared" si="2"/>
        <v>0</v>
      </c>
      <c r="I31" s="72"/>
    </row>
    <row r="32" spans="1:12" ht="15.75">
      <c r="A32" s="81" t="s">
        <v>57</v>
      </c>
      <c r="B32" s="82"/>
      <c r="C32" s="82"/>
      <c r="D32" s="82"/>
      <c r="E32" s="82"/>
      <c r="F32" s="354"/>
      <c r="G32" s="83">
        <f t="shared" si="0"/>
        <v>0</v>
      </c>
      <c r="H32" s="93">
        <f t="shared" si="2"/>
        <v>0</v>
      </c>
      <c r="I32" s="72"/>
    </row>
    <row r="33" spans="1:12" ht="15.75">
      <c r="A33" s="81" t="s">
        <v>58</v>
      </c>
      <c r="B33" s="84"/>
      <c r="C33" s="84"/>
      <c r="D33" s="84"/>
      <c r="E33" s="84"/>
      <c r="F33" s="354"/>
      <c r="G33" s="83">
        <f t="shared" si="0"/>
        <v>0</v>
      </c>
      <c r="H33" s="93">
        <f t="shared" si="2"/>
        <v>0</v>
      </c>
      <c r="I33" s="71"/>
      <c r="J33" s="71"/>
      <c r="K33" s="71"/>
      <c r="L33" s="71"/>
    </row>
    <row r="34" spans="1:12" ht="15.75">
      <c r="A34" s="81" t="s">
        <v>227</v>
      </c>
      <c r="B34" s="82"/>
      <c r="C34" s="82"/>
      <c r="D34" s="82"/>
      <c r="E34" s="82"/>
      <c r="F34" s="354"/>
      <c r="G34" s="83">
        <f t="shared" si="0"/>
        <v>0</v>
      </c>
      <c r="H34" s="93">
        <f t="shared" si="2"/>
        <v>0</v>
      </c>
      <c r="I34" s="72"/>
    </row>
    <row r="35" spans="1:12" s="99" customFormat="1" ht="15.75">
      <c r="A35" s="134" t="s">
        <v>234</v>
      </c>
      <c r="B35" s="135"/>
      <c r="C35" s="135"/>
      <c r="D35" s="135"/>
      <c r="E35" s="135"/>
      <c r="F35" s="356"/>
      <c r="G35" s="137"/>
      <c r="H35" s="138"/>
      <c r="I35" s="361"/>
    </row>
    <row r="36" spans="1:12" s="220" customFormat="1" ht="15.75">
      <c r="A36" s="134"/>
      <c r="B36" s="135" t="s">
        <v>235</v>
      </c>
      <c r="C36" s="135"/>
      <c r="D36" s="135"/>
      <c r="E36" s="135"/>
      <c r="F36" s="356"/>
      <c r="G36" s="137">
        <f t="shared" ref="G36:G37" si="3">F36*$G$13</f>
        <v>0</v>
      </c>
      <c r="H36" s="138">
        <f t="shared" ref="H36:H37" si="4">F36+G36</f>
        <v>0</v>
      </c>
      <c r="I36" s="361"/>
    </row>
    <row r="37" spans="1:12" s="220" customFormat="1" ht="15.75">
      <c r="A37" s="134"/>
      <c r="B37" s="135" t="s">
        <v>236</v>
      </c>
      <c r="C37" s="135"/>
      <c r="D37" s="135"/>
      <c r="E37" s="135"/>
      <c r="F37" s="356"/>
      <c r="G37" s="137">
        <f t="shared" si="3"/>
        <v>0</v>
      </c>
      <c r="H37" s="138">
        <f t="shared" si="4"/>
        <v>0</v>
      </c>
      <c r="I37" s="361"/>
    </row>
    <row r="38" spans="1:12" s="220" customFormat="1" ht="15.75">
      <c r="A38" s="134" t="s">
        <v>237</v>
      </c>
      <c r="B38" s="135"/>
      <c r="C38" s="135"/>
      <c r="D38" s="135"/>
      <c r="E38" s="135"/>
      <c r="F38" s="356"/>
      <c r="G38" s="137"/>
      <c r="H38" s="138"/>
      <c r="I38" s="361"/>
    </row>
    <row r="39" spans="1:12" s="220" customFormat="1" ht="15.75">
      <c r="A39" s="134"/>
      <c r="B39" s="135" t="s">
        <v>235</v>
      </c>
      <c r="C39" s="135"/>
      <c r="D39" s="135"/>
      <c r="E39" s="135"/>
      <c r="F39" s="356"/>
      <c r="G39" s="137">
        <f t="shared" ref="G39:G44" si="5">F39*$G$13</f>
        <v>0</v>
      </c>
      <c r="H39" s="138">
        <f t="shared" ref="H39:H44" si="6">F39+G39</f>
        <v>0</v>
      </c>
      <c r="I39" s="361"/>
    </row>
    <row r="40" spans="1:12" s="220" customFormat="1" ht="15.75">
      <c r="A40" s="134"/>
      <c r="B40" s="135" t="s">
        <v>238</v>
      </c>
      <c r="C40" s="135"/>
      <c r="D40" s="135"/>
      <c r="E40" s="135"/>
      <c r="F40" s="356"/>
      <c r="G40" s="137">
        <f t="shared" si="5"/>
        <v>0</v>
      </c>
      <c r="H40" s="138">
        <f t="shared" si="6"/>
        <v>0</v>
      </c>
      <c r="I40" s="361"/>
    </row>
    <row r="41" spans="1:12" s="220" customFormat="1" ht="15.75">
      <c r="A41" s="134"/>
      <c r="B41" s="135" t="s">
        <v>239</v>
      </c>
      <c r="C41" s="135"/>
      <c r="D41" s="135"/>
      <c r="E41" s="135"/>
      <c r="F41" s="356"/>
      <c r="G41" s="137">
        <f t="shared" si="5"/>
        <v>0</v>
      </c>
      <c r="H41" s="138">
        <f t="shared" si="6"/>
        <v>0</v>
      </c>
      <c r="I41" s="361"/>
    </row>
    <row r="42" spans="1:12" s="220" customFormat="1" ht="15.75">
      <c r="A42" s="134"/>
      <c r="B42" s="135" t="s">
        <v>240</v>
      </c>
      <c r="C42" s="135"/>
      <c r="D42" s="135"/>
      <c r="E42" s="135"/>
      <c r="F42" s="356"/>
      <c r="G42" s="137">
        <f t="shared" si="5"/>
        <v>0</v>
      </c>
      <c r="H42" s="138">
        <f t="shared" si="6"/>
        <v>0</v>
      </c>
      <c r="I42" s="361"/>
    </row>
    <row r="43" spans="1:12" s="220" customFormat="1" ht="15.75">
      <c r="A43" s="134"/>
      <c r="B43" s="135" t="s">
        <v>241</v>
      </c>
      <c r="C43" s="135"/>
      <c r="D43" s="135"/>
      <c r="E43" s="135"/>
      <c r="F43" s="356"/>
      <c r="G43" s="137">
        <f t="shared" si="5"/>
        <v>0</v>
      </c>
      <c r="H43" s="138">
        <f t="shared" si="6"/>
        <v>0</v>
      </c>
      <c r="I43" s="361"/>
    </row>
    <row r="44" spans="1:12" s="220" customFormat="1" ht="15.75">
      <c r="A44" s="134"/>
      <c r="B44" s="135" t="s">
        <v>242</v>
      </c>
      <c r="C44" s="135"/>
      <c r="D44" s="135"/>
      <c r="E44" s="135"/>
      <c r="F44" s="356"/>
      <c r="G44" s="137">
        <f t="shared" si="5"/>
        <v>0</v>
      </c>
      <c r="H44" s="138">
        <f t="shared" si="6"/>
        <v>0</v>
      </c>
      <c r="I44" s="361"/>
    </row>
    <row r="45" spans="1:12" s="220" customFormat="1" ht="15.75">
      <c r="A45" s="134" t="s">
        <v>243</v>
      </c>
      <c r="B45" s="135"/>
      <c r="C45" s="135"/>
      <c r="D45" s="135"/>
      <c r="E45" s="135"/>
      <c r="F45" s="356"/>
      <c r="G45" s="137"/>
      <c r="H45" s="138"/>
      <c r="I45" s="361"/>
    </row>
    <row r="46" spans="1:12" s="220" customFormat="1" ht="15.75">
      <c r="A46" s="134"/>
      <c r="B46" s="135" t="s">
        <v>235</v>
      </c>
      <c r="C46" s="135"/>
      <c r="D46" s="135"/>
      <c r="E46" s="135"/>
      <c r="F46" s="356"/>
      <c r="G46" s="137">
        <f t="shared" ref="G46:G51" si="7">F46*$G$13</f>
        <v>0</v>
      </c>
      <c r="H46" s="138">
        <f t="shared" ref="H46:H51" si="8">F46+G46</f>
        <v>0</v>
      </c>
      <c r="I46" s="361"/>
    </row>
    <row r="47" spans="1:12" s="220" customFormat="1" ht="15.75">
      <c r="A47" s="134"/>
      <c r="B47" s="135" t="s">
        <v>238</v>
      </c>
      <c r="C47" s="135"/>
      <c r="D47" s="135"/>
      <c r="E47" s="135"/>
      <c r="F47" s="356"/>
      <c r="G47" s="137">
        <f t="shared" si="7"/>
        <v>0</v>
      </c>
      <c r="H47" s="138">
        <f t="shared" si="8"/>
        <v>0</v>
      </c>
      <c r="I47" s="361"/>
    </row>
    <row r="48" spans="1:12" s="220" customFormat="1" ht="15.75">
      <c r="A48" s="134"/>
      <c r="B48" s="135" t="s">
        <v>239</v>
      </c>
      <c r="C48" s="135"/>
      <c r="D48" s="135"/>
      <c r="E48" s="135"/>
      <c r="F48" s="356"/>
      <c r="G48" s="137">
        <f t="shared" si="7"/>
        <v>0</v>
      </c>
      <c r="H48" s="138">
        <f t="shared" si="8"/>
        <v>0</v>
      </c>
      <c r="I48" s="361"/>
    </row>
    <row r="49" spans="1:12" s="220" customFormat="1" ht="15.75">
      <c r="A49" s="134"/>
      <c r="B49" s="135" t="s">
        <v>240</v>
      </c>
      <c r="C49" s="135"/>
      <c r="D49" s="135"/>
      <c r="E49" s="135"/>
      <c r="F49" s="356"/>
      <c r="G49" s="137">
        <f t="shared" si="7"/>
        <v>0</v>
      </c>
      <c r="H49" s="138">
        <f t="shared" si="8"/>
        <v>0</v>
      </c>
      <c r="I49" s="361"/>
    </row>
    <row r="50" spans="1:12" s="220" customFormat="1" ht="15.75">
      <c r="A50" s="134"/>
      <c r="B50" s="135" t="s">
        <v>241</v>
      </c>
      <c r="C50" s="135"/>
      <c r="D50" s="135"/>
      <c r="E50" s="135"/>
      <c r="F50" s="356"/>
      <c r="G50" s="137">
        <f t="shared" si="7"/>
        <v>0</v>
      </c>
      <c r="H50" s="138">
        <f t="shared" si="8"/>
        <v>0</v>
      </c>
      <c r="I50" s="361"/>
    </row>
    <row r="51" spans="1:12" s="220" customFormat="1" ht="15.75">
      <c r="A51" s="134"/>
      <c r="B51" s="135" t="s">
        <v>242</v>
      </c>
      <c r="C51" s="135"/>
      <c r="D51" s="135"/>
      <c r="E51" s="135"/>
      <c r="F51" s="356"/>
      <c r="G51" s="137">
        <f t="shared" si="7"/>
        <v>0</v>
      </c>
      <c r="H51" s="138">
        <f t="shared" si="8"/>
        <v>0</v>
      </c>
      <c r="I51" s="361"/>
    </row>
    <row r="52" spans="1:12" s="220" customFormat="1" ht="15.75">
      <c r="A52" s="134" t="s">
        <v>244</v>
      </c>
      <c r="B52" s="135"/>
      <c r="C52" s="135"/>
      <c r="D52" s="135"/>
      <c r="E52" s="135"/>
      <c r="F52" s="356"/>
      <c r="G52" s="137"/>
      <c r="H52" s="138"/>
      <c r="I52" s="361"/>
    </row>
    <row r="53" spans="1:12" s="220" customFormat="1" ht="15.75">
      <c r="A53" s="134"/>
      <c r="B53" s="135" t="s">
        <v>235</v>
      </c>
      <c r="C53" s="135"/>
      <c r="D53" s="135"/>
      <c r="E53" s="135"/>
      <c r="F53" s="356"/>
      <c r="G53" s="137">
        <f t="shared" ref="G53:G58" si="9">F53*$G$13</f>
        <v>0</v>
      </c>
      <c r="H53" s="138">
        <f t="shared" ref="H53:H58" si="10">F53+G53</f>
        <v>0</v>
      </c>
      <c r="I53" s="361"/>
    </row>
    <row r="54" spans="1:12" s="220" customFormat="1" ht="15.75">
      <c r="A54" s="134"/>
      <c r="B54" s="135" t="s">
        <v>238</v>
      </c>
      <c r="C54" s="135"/>
      <c r="D54" s="135"/>
      <c r="E54" s="135"/>
      <c r="F54" s="356"/>
      <c r="G54" s="137">
        <f t="shared" si="9"/>
        <v>0</v>
      </c>
      <c r="H54" s="138">
        <f t="shared" si="10"/>
        <v>0</v>
      </c>
      <c r="I54" s="361"/>
    </row>
    <row r="55" spans="1:12" s="220" customFormat="1" ht="15.75">
      <c r="A55" s="134"/>
      <c r="B55" s="135" t="s">
        <v>239</v>
      </c>
      <c r="C55" s="135"/>
      <c r="D55" s="135"/>
      <c r="E55" s="135"/>
      <c r="F55" s="356"/>
      <c r="G55" s="137">
        <f t="shared" si="9"/>
        <v>0</v>
      </c>
      <c r="H55" s="138">
        <f t="shared" si="10"/>
        <v>0</v>
      </c>
      <c r="I55" s="361"/>
    </row>
    <row r="56" spans="1:12" s="220" customFormat="1" ht="15.75">
      <c r="A56" s="134"/>
      <c r="B56" s="135" t="s">
        <v>240</v>
      </c>
      <c r="C56" s="135"/>
      <c r="D56" s="135"/>
      <c r="E56" s="135"/>
      <c r="F56" s="356"/>
      <c r="G56" s="137">
        <f t="shared" si="9"/>
        <v>0</v>
      </c>
      <c r="H56" s="138">
        <f t="shared" si="10"/>
        <v>0</v>
      </c>
      <c r="I56" s="361"/>
    </row>
    <row r="57" spans="1:12" s="220" customFormat="1" ht="15.75">
      <c r="A57" s="134"/>
      <c r="B57" s="135" t="s">
        <v>241</v>
      </c>
      <c r="C57" s="135"/>
      <c r="D57" s="135"/>
      <c r="E57" s="135"/>
      <c r="F57" s="356"/>
      <c r="G57" s="137">
        <f t="shared" si="9"/>
        <v>0</v>
      </c>
      <c r="H57" s="138">
        <f t="shared" si="10"/>
        <v>0</v>
      </c>
      <c r="I57" s="361"/>
    </row>
    <row r="58" spans="1:12" s="220" customFormat="1" ht="15.75">
      <c r="A58" s="134"/>
      <c r="B58" s="135" t="s">
        <v>242</v>
      </c>
      <c r="C58" s="135"/>
      <c r="D58" s="135"/>
      <c r="E58" s="135"/>
      <c r="F58" s="356"/>
      <c r="G58" s="137">
        <f t="shared" si="9"/>
        <v>0</v>
      </c>
      <c r="H58" s="138">
        <f t="shared" si="10"/>
        <v>0</v>
      </c>
      <c r="I58" s="361"/>
    </row>
    <row r="59" spans="1:12" s="99" customFormat="1" ht="15.75">
      <c r="A59" s="621"/>
      <c r="B59" s="622"/>
      <c r="C59" s="622"/>
      <c r="D59" s="622"/>
      <c r="E59" s="622"/>
      <c r="F59" s="623"/>
      <c r="G59" s="624"/>
      <c r="H59" s="625"/>
      <c r="I59" s="361"/>
    </row>
    <row r="60" spans="1:12" s="99" customFormat="1" ht="15.75">
      <c r="A60" s="626" t="s">
        <v>245</v>
      </c>
      <c r="B60" s="627"/>
      <c r="C60" s="135"/>
      <c r="D60" s="135"/>
      <c r="E60" s="135"/>
      <c r="F60" s="628"/>
      <c r="G60" s="137"/>
      <c r="H60" s="138"/>
      <c r="I60" s="629"/>
      <c r="J60" s="357"/>
      <c r="K60" s="630"/>
      <c r="L60" s="361"/>
    </row>
    <row r="61" spans="1:12" s="99" customFormat="1" ht="15.75">
      <c r="A61" s="134" t="s">
        <v>39</v>
      </c>
      <c r="B61" s="135"/>
      <c r="C61" s="135"/>
      <c r="D61" s="135"/>
      <c r="E61" s="135"/>
      <c r="F61" s="356"/>
      <c r="G61" s="137">
        <f t="shared" ref="G61:G106" si="11">F61*$G$13</f>
        <v>0</v>
      </c>
      <c r="H61" s="138">
        <f t="shared" ref="H61:H106" si="12">F61+G61</f>
        <v>0</v>
      </c>
    </row>
    <row r="62" spans="1:12" s="99" customFormat="1" ht="15.75">
      <c r="A62" s="134" t="s">
        <v>62</v>
      </c>
      <c r="B62" s="135"/>
      <c r="C62" s="135"/>
      <c r="D62" s="135"/>
      <c r="E62" s="135"/>
      <c r="F62" s="356"/>
      <c r="G62" s="137">
        <f t="shared" si="11"/>
        <v>0</v>
      </c>
      <c r="H62" s="138">
        <f t="shared" si="12"/>
        <v>0</v>
      </c>
    </row>
    <row r="63" spans="1:12" s="99" customFormat="1" ht="15.75">
      <c r="A63" s="134" t="s">
        <v>63</v>
      </c>
      <c r="B63" s="135"/>
      <c r="C63" s="135"/>
      <c r="D63" s="135"/>
      <c r="E63" s="135"/>
      <c r="F63" s="356"/>
      <c r="G63" s="137">
        <f t="shared" si="11"/>
        <v>0</v>
      </c>
      <c r="H63" s="138">
        <f t="shared" si="12"/>
        <v>0</v>
      </c>
    </row>
    <row r="64" spans="1:12" s="99" customFormat="1" ht="15.75">
      <c r="A64" s="134" t="s">
        <v>64</v>
      </c>
      <c r="B64" s="135"/>
      <c r="C64" s="135"/>
      <c r="D64" s="135"/>
      <c r="E64" s="135"/>
      <c r="F64" s="356"/>
      <c r="G64" s="137">
        <f t="shared" si="11"/>
        <v>0</v>
      </c>
      <c r="H64" s="138">
        <f t="shared" si="12"/>
        <v>0</v>
      </c>
    </row>
    <row r="65" spans="1:12" s="99" customFormat="1" ht="15.75">
      <c r="A65" s="134" t="s">
        <v>45</v>
      </c>
      <c r="B65" s="135"/>
      <c r="C65" s="135"/>
      <c r="D65" s="135"/>
      <c r="E65" s="135"/>
      <c r="F65" s="356"/>
      <c r="G65" s="137">
        <f t="shared" si="11"/>
        <v>0</v>
      </c>
      <c r="H65" s="138">
        <f t="shared" si="12"/>
        <v>0</v>
      </c>
      <c r="I65" s="357"/>
      <c r="J65" s="139"/>
    </row>
    <row r="66" spans="1:12" s="99" customFormat="1" ht="15.75">
      <c r="A66" s="134" t="s">
        <v>46</v>
      </c>
      <c r="B66" s="135"/>
      <c r="C66" s="135"/>
      <c r="D66" s="135"/>
      <c r="E66" s="135"/>
      <c r="F66" s="356"/>
      <c r="G66" s="137">
        <f t="shared" si="11"/>
        <v>0</v>
      </c>
      <c r="H66" s="138">
        <f t="shared" si="12"/>
        <v>0</v>
      </c>
      <c r="I66" s="357"/>
      <c r="J66" s="139"/>
    </row>
    <row r="67" spans="1:12" s="99" customFormat="1" ht="15.75">
      <c r="A67" s="134" t="s">
        <v>47</v>
      </c>
      <c r="B67" s="135"/>
      <c r="C67" s="135"/>
      <c r="D67" s="135"/>
      <c r="E67" s="135"/>
      <c r="F67" s="356"/>
      <c r="G67" s="137">
        <f t="shared" si="11"/>
        <v>0</v>
      </c>
      <c r="H67" s="138">
        <f t="shared" si="12"/>
        <v>0</v>
      </c>
      <c r="I67" s="357"/>
      <c r="J67" s="139"/>
    </row>
    <row r="68" spans="1:12" s="220" customFormat="1" ht="15.75">
      <c r="A68" s="134" t="s">
        <v>36</v>
      </c>
      <c r="B68" s="135"/>
      <c r="C68" s="135"/>
      <c r="D68" s="135"/>
      <c r="E68" s="135"/>
      <c r="F68" s="356"/>
      <c r="G68" s="137">
        <f t="shared" si="11"/>
        <v>0</v>
      </c>
      <c r="H68" s="138">
        <f t="shared" si="12"/>
        <v>0</v>
      </c>
      <c r="I68" s="361"/>
    </row>
    <row r="69" spans="1:12" s="99" customFormat="1" ht="15.75">
      <c r="A69" s="134" t="s">
        <v>37</v>
      </c>
      <c r="B69" s="135"/>
      <c r="C69" s="135"/>
      <c r="D69" s="135"/>
      <c r="E69" s="135"/>
      <c r="F69" s="356"/>
      <c r="G69" s="137">
        <f t="shared" si="11"/>
        <v>0</v>
      </c>
      <c r="H69" s="138">
        <f t="shared" si="12"/>
        <v>0</v>
      </c>
    </row>
    <row r="70" spans="1:12" s="99" customFormat="1" ht="9" customHeight="1">
      <c r="A70" s="134"/>
      <c r="B70" s="135"/>
      <c r="C70" s="135"/>
      <c r="D70" s="135"/>
      <c r="E70" s="135"/>
      <c r="F70" s="356"/>
      <c r="G70" s="137"/>
      <c r="H70" s="138"/>
    </row>
    <row r="71" spans="1:12" s="99" customFormat="1" ht="9" customHeight="1">
      <c r="A71" s="134"/>
      <c r="B71" s="135"/>
      <c r="C71" s="135"/>
      <c r="D71" s="135"/>
      <c r="E71" s="135"/>
      <c r="F71" s="356"/>
      <c r="G71" s="137"/>
      <c r="H71" s="138"/>
      <c r="I71" s="361"/>
    </row>
    <row r="72" spans="1:12" s="99" customFormat="1" ht="12" customHeight="1">
      <c r="A72" s="631"/>
      <c r="B72" s="632"/>
      <c r="C72" s="632"/>
      <c r="D72" s="632"/>
      <c r="E72" s="632"/>
      <c r="F72" s="633" t="s">
        <v>43</v>
      </c>
      <c r="G72" s="633"/>
      <c r="H72" s="634"/>
    </row>
    <row r="73" spans="1:12" s="99" customFormat="1" ht="12" customHeight="1">
      <c r="A73" s="635"/>
      <c r="B73" s="636"/>
      <c r="C73" s="636"/>
      <c r="D73" s="636"/>
      <c r="E73" s="636"/>
      <c r="F73" s="636"/>
      <c r="G73" s="636"/>
      <c r="H73" s="637"/>
    </row>
    <row r="74" spans="1:12" s="99" customFormat="1" ht="15.75">
      <c r="A74" s="638"/>
      <c r="B74" s="639"/>
      <c r="C74" s="640"/>
      <c r="D74" s="639"/>
      <c r="E74" s="639"/>
      <c r="F74" s="633" t="s">
        <v>233</v>
      </c>
      <c r="G74" s="633"/>
      <c r="H74" s="634"/>
    </row>
    <row r="75" spans="1:12" s="99" customFormat="1" ht="12.75" customHeight="1" thickBot="1">
      <c r="A75" s="641"/>
      <c r="B75" s="642"/>
      <c r="C75" s="642"/>
      <c r="D75" s="642"/>
      <c r="E75" s="642"/>
      <c r="F75" s="643"/>
      <c r="G75" s="642"/>
      <c r="H75" s="644"/>
    </row>
    <row r="76" spans="1:12" s="99" customFormat="1" ht="15.75">
      <c r="A76" s="626" t="s">
        <v>246</v>
      </c>
      <c r="B76" s="627"/>
      <c r="C76" s="135"/>
      <c r="D76" s="135"/>
      <c r="E76" s="135"/>
      <c r="F76" s="628"/>
      <c r="G76" s="137"/>
      <c r="H76" s="138"/>
      <c r="I76" s="629"/>
      <c r="J76" s="357"/>
      <c r="K76" s="630"/>
      <c r="L76" s="361"/>
    </row>
    <row r="77" spans="1:12" s="219" customFormat="1" ht="15.75">
      <c r="A77" s="81" t="s">
        <v>65</v>
      </c>
      <c r="B77" s="82"/>
      <c r="C77" s="82"/>
      <c r="D77" s="82"/>
      <c r="E77" s="82"/>
      <c r="F77" s="354"/>
      <c r="G77" s="83">
        <f t="shared" si="11"/>
        <v>0</v>
      </c>
      <c r="H77" s="93">
        <f t="shared" si="12"/>
        <v>0</v>
      </c>
    </row>
    <row r="78" spans="1:12" s="219" customFormat="1" ht="15.75">
      <c r="A78" s="81" t="s">
        <v>66</v>
      </c>
      <c r="B78" s="82"/>
      <c r="C78" s="82"/>
      <c r="D78" s="82"/>
      <c r="E78" s="82"/>
      <c r="F78" s="354"/>
      <c r="G78" s="83">
        <f t="shared" si="11"/>
        <v>0</v>
      </c>
      <c r="H78" s="93">
        <f t="shared" si="12"/>
        <v>0</v>
      </c>
    </row>
    <row r="79" spans="1:12" s="219" customFormat="1" ht="15.75">
      <c r="A79" s="81" t="s">
        <v>67</v>
      </c>
      <c r="B79" s="82"/>
      <c r="C79" s="82"/>
      <c r="D79" s="82"/>
      <c r="E79" s="82"/>
      <c r="F79" s="354"/>
      <c r="G79" s="83">
        <f t="shared" si="11"/>
        <v>0</v>
      </c>
      <c r="H79" s="93">
        <f t="shared" si="12"/>
        <v>0</v>
      </c>
    </row>
    <row r="80" spans="1:12" s="219" customFormat="1" ht="15.75">
      <c r="A80" s="81" t="s">
        <v>68</v>
      </c>
      <c r="B80" s="82"/>
      <c r="C80" s="82"/>
      <c r="D80" s="82"/>
      <c r="E80" s="82"/>
      <c r="F80" s="354"/>
      <c r="G80" s="83">
        <f t="shared" si="11"/>
        <v>0</v>
      </c>
      <c r="H80" s="93">
        <f t="shared" si="12"/>
        <v>0</v>
      </c>
    </row>
    <row r="81" spans="1:9" s="219" customFormat="1" ht="15.75">
      <c r="A81" s="81" t="s">
        <v>69</v>
      </c>
      <c r="B81" s="82"/>
      <c r="C81" s="82"/>
      <c r="D81" s="82"/>
      <c r="E81" s="82"/>
      <c r="F81" s="355"/>
      <c r="G81" s="83">
        <f t="shared" si="11"/>
        <v>0</v>
      </c>
      <c r="H81" s="93">
        <f t="shared" si="12"/>
        <v>0</v>
      </c>
      <c r="I81" s="72"/>
    </row>
    <row r="82" spans="1:9" s="219" customFormat="1" ht="15.75">
      <c r="A82" s="81" t="s">
        <v>205</v>
      </c>
      <c r="B82" s="82"/>
      <c r="C82" s="82"/>
      <c r="D82" s="82"/>
      <c r="E82" s="82"/>
      <c r="F82" s="354"/>
      <c r="G82" s="83">
        <f t="shared" si="11"/>
        <v>0</v>
      </c>
      <c r="H82" s="93">
        <f t="shared" si="12"/>
        <v>0</v>
      </c>
    </row>
    <row r="83" spans="1:9" s="219" customFormat="1" ht="15.75">
      <c r="A83" s="81" t="s">
        <v>206</v>
      </c>
      <c r="B83" s="82"/>
      <c r="C83" s="82"/>
      <c r="D83" s="82"/>
      <c r="E83" s="82"/>
      <c r="F83" s="355"/>
      <c r="G83" s="83">
        <f t="shared" si="11"/>
        <v>0</v>
      </c>
      <c r="H83" s="93">
        <f t="shared" si="12"/>
        <v>0</v>
      </c>
      <c r="I83" s="72"/>
    </row>
    <row r="84" spans="1:9" s="219" customFormat="1" ht="15.75">
      <c r="A84" s="81" t="s">
        <v>207</v>
      </c>
      <c r="B84" s="82"/>
      <c r="C84" s="82"/>
      <c r="D84" s="82"/>
      <c r="E84" s="82"/>
      <c r="F84" s="354"/>
      <c r="G84" s="83">
        <f t="shared" si="11"/>
        <v>0</v>
      </c>
      <c r="H84" s="93">
        <f t="shared" si="12"/>
        <v>0</v>
      </c>
    </row>
    <row r="85" spans="1:9" s="219" customFormat="1" ht="15.75">
      <c r="A85" s="81" t="s">
        <v>208</v>
      </c>
      <c r="B85" s="82"/>
      <c r="C85" s="82"/>
      <c r="D85" s="82"/>
      <c r="E85" s="82"/>
      <c r="F85" s="355"/>
      <c r="G85" s="83">
        <f t="shared" si="11"/>
        <v>0</v>
      </c>
      <c r="H85" s="93">
        <f t="shared" si="12"/>
        <v>0</v>
      </c>
      <c r="I85" s="72"/>
    </row>
    <row r="86" spans="1:9" s="219" customFormat="1" ht="15.75">
      <c r="A86" s="81" t="s">
        <v>70</v>
      </c>
      <c r="B86" s="82"/>
      <c r="C86" s="82"/>
      <c r="D86" s="82"/>
      <c r="E86" s="82"/>
      <c r="F86" s="354"/>
      <c r="G86" s="92">
        <f t="shared" si="11"/>
        <v>0</v>
      </c>
      <c r="H86" s="93">
        <f t="shared" si="12"/>
        <v>0</v>
      </c>
      <c r="I86" s="72"/>
    </row>
    <row r="87" spans="1:9" s="220" customFormat="1" ht="15.75">
      <c r="A87" s="134" t="s">
        <v>71</v>
      </c>
      <c r="B87" s="135"/>
      <c r="C87" s="135"/>
      <c r="D87" s="135"/>
      <c r="E87" s="135"/>
      <c r="F87" s="356"/>
      <c r="G87" s="136">
        <f t="shared" si="11"/>
        <v>0</v>
      </c>
      <c r="H87" s="93">
        <f t="shared" si="12"/>
        <v>0</v>
      </c>
      <c r="I87" s="361"/>
    </row>
    <row r="88" spans="1:9" s="219" customFormat="1" ht="15.75">
      <c r="A88" s="134" t="s">
        <v>72</v>
      </c>
      <c r="B88" s="82"/>
      <c r="C88" s="82"/>
      <c r="D88" s="82"/>
      <c r="E88" s="82"/>
      <c r="F88" s="354"/>
      <c r="G88" s="83">
        <f t="shared" si="11"/>
        <v>0</v>
      </c>
      <c r="H88" s="93">
        <f t="shared" si="12"/>
        <v>0</v>
      </c>
      <c r="I88" s="72"/>
    </row>
    <row r="89" spans="1:9" s="219" customFormat="1" ht="15.75">
      <c r="A89" s="134" t="s">
        <v>73</v>
      </c>
      <c r="B89" s="82"/>
      <c r="C89" s="82"/>
      <c r="D89" s="82"/>
      <c r="E89" s="82"/>
      <c r="F89" s="354"/>
      <c r="G89" s="83">
        <f t="shared" si="11"/>
        <v>0</v>
      </c>
      <c r="H89" s="93">
        <f t="shared" si="12"/>
        <v>0</v>
      </c>
      <c r="I89" s="72"/>
    </row>
    <row r="90" spans="1:9" s="219" customFormat="1" ht="15.75">
      <c r="A90" s="134" t="s">
        <v>74</v>
      </c>
      <c r="B90" s="82"/>
      <c r="C90" s="82"/>
      <c r="D90" s="82"/>
      <c r="E90" s="82"/>
      <c r="F90" s="354"/>
      <c r="G90" s="83">
        <f t="shared" si="11"/>
        <v>0</v>
      </c>
      <c r="H90" s="93">
        <f t="shared" si="12"/>
        <v>0</v>
      </c>
      <c r="I90" s="72"/>
    </row>
    <row r="91" spans="1:9" s="220" customFormat="1" ht="15.75">
      <c r="A91" s="134" t="s">
        <v>75</v>
      </c>
      <c r="B91" s="135"/>
      <c r="C91" s="135"/>
      <c r="D91" s="135"/>
      <c r="E91" s="135"/>
      <c r="F91" s="356"/>
      <c r="G91" s="137">
        <f t="shared" si="11"/>
        <v>0</v>
      </c>
      <c r="H91" s="138">
        <f t="shared" si="12"/>
        <v>0</v>
      </c>
      <c r="I91" s="361"/>
    </row>
    <row r="92" spans="1:9" s="220" customFormat="1" ht="15.75">
      <c r="A92" s="134" t="s">
        <v>76</v>
      </c>
      <c r="B92" s="135"/>
      <c r="C92" s="135"/>
      <c r="D92" s="135"/>
      <c r="E92" s="135"/>
      <c r="F92" s="356"/>
      <c r="G92" s="137">
        <f t="shared" si="11"/>
        <v>0</v>
      </c>
      <c r="H92" s="138">
        <f t="shared" si="12"/>
        <v>0</v>
      </c>
      <c r="I92" s="361"/>
    </row>
    <row r="93" spans="1:9" s="219" customFormat="1" ht="15.75">
      <c r="A93" s="81" t="s">
        <v>77</v>
      </c>
      <c r="B93" s="82"/>
      <c r="C93" s="82"/>
      <c r="D93" s="82"/>
      <c r="E93" s="82"/>
      <c r="F93" s="354"/>
      <c r="G93" s="83">
        <f t="shared" si="11"/>
        <v>0</v>
      </c>
      <c r="H93" s="93">
        <f t="shared" si="12"/>
        <v>0</v>
      </c>
      <c r="I93" s="72"/>
    </row>
    <row r="94" spans="1:9" s="219" customFormat="1" ht="15.75">
      <c r="A94" s="81" t="s">
        <v>78</v>
      </c>
      <c r="B94" s="82"/>
      <c r="C94" s="82"/>
      <c r="D94" s="82"/>
      <c r="E94" s="82"/>
      <c r="F94" s="354"/>
      <c r="G94" s="83">
        <f t="shared" si="11"/>
        <v>0</v>
      </c>
      <c r="H94" s="93">
        <f t="shared" si="12"/>
        <v>0</v>
      </c>
      <c r="I94" s="72"/>
    </row>
    <row r="95" spans="1:9" s="219" customFormat="1" ht="15.75">
      <c r="A95" s="81" t="s">
        <v>79</v>
      </c>
      <c r="B95" s="82"/>
      <c r="C95" s="82"/>
      <c r="D95" s="82"/>
      <c r="E95" s="82"/>
      <c r="F95" s="354"/>
      <c r="G95" s="83">
        <f t="shared" si="11"/>
        <v>0</v>
      </c>
      <c r="H95" s="93">
        <f t="shared" si="12"/>
        <v>0</v>
      </c>
      <c r="I95" s="72"/>
    </row>
    <row r="96" spans="1:9" s="219" customFormat="1" ht="15.75">
      <c r="A96" s="81" t="s">
        <v>80</v>
      </c>
      <c r="B96" s="82"/>
      <c r="C96" s="82"/>
      <c r="D96" s="82"/>
      <c r="E96" s="82"/>
      <c r="F96" s="354"/>
      <c r="G96" s="83">
        <f t="shared" si="11"/>
        <v>0</v>
      </c>
      <c r="H96" s="93">
        <f t="shared" si="12"/>
        <v>0</v>
      </c>
      <c r="I96" s="72"/>
    </row>
    <row r="97" spans="1:12" s="219" customFormat="1" ht="15.75">
      <c r="A97" s="81" t="s">
        <v>81</v>
      </c>
      <c r="B97" s="82"/>
      <c r="C97" s="82"/>
      <c r="D97" s="82"/>
      <c r="E97" s="82"/>
      <c r="F97" s="362"/>
      <c r="G97" s="83">
        <f t="shared" si="11"/>
        <v>0</v>
      </c>
      <c r="H97" s="93">
        <f t="shared" si="12"/>
        <v>0</v>
      </c>
      <c r="I97" s="72"/>
    </row>
    <row r="98" spans="1:12" s="219" customFormat="1" ht="15.75">
      <c r="A98" s="81" t="s">
        <v>82</v>
      </c>
      <c r="B98" s="82"/>
      <c r="C98" s="82"/>
      <c r="D98" s="82"/>
      <c r="E98" s="82"/>
      <c r="F98" s="354"/>
      <c r="G98" s="83">
        <f t="shared" si="11"/>
        <v>0</v>
      </c>
      <c r="H98" s="93">
        <f t="shared" si="12"/>
        <v>0</v>
      </c>
      <c r="I98" s="72"/>
    </row>
    <row r="99" spans="1:12" s="219" customFormat="1" ht="15.75">
      <c r="A99" s="81" t="s">
        <v>83</v>
      </c>
      <c r="B99" s="82"/>
      <c r="C99" s="82"/>
      <c r="D99" s="82"/>
      <c r="E99" s="82"/>
      <c r="F99" s="354"/>
      <c r="G99" s="83">
        <f t="shared" si="11"/>
        <v>0</v>
      </c>
      <c r="H99" s="93">
        <f t="shared" si="12"/>
        <v>0</v>
      </c>
      <c r="I99" s="72"/>
    </row>
    <row r="100" spans="1:12" s="219" customFormat="1" ht="15.75">
      <c r="A100" s="81" t="s">
        <v>84</v>
      </c>
      <c r="B100" s="82"/>
      <c r="C100" s="82"/>
      <c r="D100" s="82"/>
      <c r="E100" s="82"/>
      <c r="F100" s="354"/>
      <c r="G100" s="83">
        <f t="shared" si="11"/>
        <v>0</v>
      </c>
      <c r="H100" s="93">
        <f t="shared" si="12"/>
        <v>0</v>
      </c>
      <c r="I100" s="72"/>
    </row>
    <row r="101" spans="1:12" s="219" customFormat="1" ht="15.75">
      <c r="A101" s="81" t="s">
        <v>85</v>
      </c>
      <c r="B101" s="82"/>
      <c r="C101" s="82"/>
      <c r="D101" s="82"/>
      <c r="E101" s="82"/>
      <c r="F101" s="354"/>
      <c r="G101" s="83">
        <f t="shared" si="11"/>
        <v>0</v>
      </c>
      <c r="H101" s="93">
        <f t="shared" si="12"/>
        <v>0</v>
      </c>
      <c r="I101" s="72"/>
    </row>
    <row r="102" spans="1:12" s="219" customFormat="1" ht="15.75">
      <c r="A102" s="81" t="s">
        <v>86</v>
      </c>
      <c r="B102" s="82"/>
      <c r="C102" s="82"/>
      <c r="D102" s="82"/>
      <c r="E102" s="82"/>
      <c r="F102" s="354"/>
      <c r="G102" s="83">
        <f t="shared" si="11"/>
        <v>0</v>
      </c>
      <c r="H102" s="93">
        <f t="shared" si="12"/>
        <v>0</v>
      </c>
      <c r="I102" s="72"/>
    </row>
    <row r="103" spans="1:12" s="219" customFormat="1" ht="15.75">
      <c r="A103" s="81" t="s">
        <v>87</v>
      </c>
      <c r="B103" s="82"/>
      <c r="C103" s="82"/>
      <c r="D103" s="82"/>
      <c r="E103" s="82"/>
      <c r="F103" s="354"/>
      <c r="G103" s="83">
        <f t="shared" si="11"/>
        <v>0</v>
      </c>
      <c r="H103" s="93">
        <f t="shared" si="12"/>
        <v>0</v>
      </c>
      <c r="I103" s="72"/>
    </row>
    <row r="104" spans="1:12" s="219" customFormat="1" ht="15.75">
      <c r="A104" s="81" t="s">
        <v>88</v>
      </c>
      <c r="B104" s="82"/>
      <c r="C104" s="82"/>
      <c r="D104" s="82"/>
      <c r="E104" s="82"/>
      <c r="F104" s="354"/>
      <c r="G104" s="83">
        <f t="shared" si="11"/>
        <v>0</v>
      </c>
      <c r="H104" s="93">
        <f t="shared" si="12"/>
        <v>0</v>
      </c>
    </row>
    <row r="105" spans="1:12" s="219" customFormat="1" ht="15.75">
      <c r="A105" s="81" t="s">
        <v>89</v>
      </c>
      <c r="B105" s="82"/>
      <c r="C105" s="82"/>
      <c r="D105" s="82"/>
      <c r="E105" s="82"/>
      <c r="F105" s="354"/>
      <c r="G105" s="83">
        <f t="shared" si="11"/>
        <v>0</v>
      </c>
      <c r="H105" s="93">
        <f t="shared" si="12"/>
        <v>0</v>
      </c>
    </row>
    <row r="106" spans="1:12" s="219" customFormat="1" ht="15.75">
      <c r="A106" s="81" t="s">
        <v>90</v>
      </c>
      <c r="B106" s="82"/>
      <c r="C106" s="82"/>
      <c r="D106" s="82"/>
      <c r="E106" s="82"/>
      <c r="F106" s="354"/>
      <c r="G106" s="83">
        <f t="shared" si="11"/>
        <v>0</v>
      </c>
      <c r="H106" s="93">
        <f t="shared" si="12"/>
        <v>0</v>
      </c>
      <c r="I106" s="72"/>
    </row>
    <row r="107" spans="1:12" ht="9" customHeight="1">
      <c r="A107" s="81"/>
      <c r="B107" s="82"/>
      <c r="C107" s="82"/>
      <c r="D107" s="82"/>
      <c r="E107" s="82"/>
      <c r="F107" s="354"/>
      <c r="G107" s="83"/>
      <c r="H107" s="93"/>
      <c r="I107" s="72"/>
    </row>
    <row r="108" spans="1:12" ht="15.75">
      <c r="A108" s="87" t="s">
        <v>105</v>
      </c>
      <c r="B108" s="86"/>
      <c r="C108" s="82"/>
      <c r="D108" s="82"/>
      <c r="E108" s="82"/>
      <c r="F108" s="355"/>
      <c r="G108" s="83"/>
      <c r="H108" s="93"/>
      <c r="I108" s="73"/>
      <c r="J108" s="74"/>
      <c r="K108" s="75"/>
      <c r="L108" s="72"/>
    </row>
    <row r="109" spans="1:12" s="219" customFormat="1" ht="15.75">
      <c r="A109" s="81" t="s">
        <v>91</v>
      </c>
      <c r="B109" s="82"/>
      <c r="C109" s="82"/>
      <c r="D109" s="82"/>
      <c r="E109" s="82"/>
      <c r="F109" s="354"/>
      <c r="G109" s="83">
        <f>F109*$G$13</f>
        <v>0</v>
      </c>
      <c r="H109" s="93">
        <f>F109+G109</f>
        <v>0</v>
      </c>
      <c r="I109" s="72"/>
    </row>
    <row r="110" spans="1:12" s="219" customFormat="1" ht="15.75">
      <c r="A110" s="81" t="s">
        <v>92</v>
      </c>
      <c r="B110" s="82"/>
      <c r="C110" s="82"/>
      <c r="D110" s="82"/>
      <c r="E110" s="82"/>
      <c r="F110" s="355"/>
      <c r="G110" s="83">
        <f>F110*$G$13</f>
        <v>0</v>
      </c>
      <c r="H110" s="93">
        <f>F110+G110</f>
        <v>0</v>
      </c>
      <c r="I110" s="71"/>
      <c r="J110" s="71"/>
      <c r="K110" s="71"/>
      <c r="L110" s="71"/>
    </row>
    <row r="111" spans="1:12" s="219" customFormat="1" ht="15.75">
      <c r="A111" s="221" t="s">
        <v>93</v>
      </c>
      <c r="B111" s="82"/>
      <c r="C111" s="82"/>
      <c r="D111" s="82"/>
      <c r="E111" s="82"/>
      <c r="F111" s="354"/>
      <c r="G111" s="83">
        <f t="shared" ref="G111" si="13">F111*$G$13</f>
        <v>0</v>
      </c>
      <c r="H111" s="93">
        <f t="shared" ref="H111" si="14">F111+G111</f>
        <v>0</v>
      </c>
    </row>
    <row r="112" spans="1:12" ht="9" customHeight="1">
      <c r="A112" s="81"/>
      <c r="B112" s="82"/>
      <c r="C112" s="82"/>
      <c r="D112" s="82"/>
      <c r="E112" s="82"/>
      <c r="F112" s="354"/>
      <c r="G112" s="83"/>
      <c r="H112" s="93"/>
      <c r="I112" s="72"/>
    </row>
    <row r="113" spans="1:12" s="219" customFormat="1" ht="15.75">
      <c r="A113" s="87" t="s">
        <v>106</v>
      </c>
      <c r="B113" s="86"/>
      <c r="C113" s="82"/>
      <c r="D113" s="82"/>
      <c r="E113" s="82"/>
      <c r="F113" s="355"/>
      <c r="G113" s="83"/>
      <c r="H113" s="93"/>
      <c r="I113" s="73"/>
      <c r="J113" s="74"/>
      <c r="K113" s="75"/>
      <c r="L113" s="72"/>
    </row>
    <row r="114" spans="1:12" s="219" customFormat="1" ht="15.75">
      <c r="A114" s="81" t="s">
        <v>94</v>
      </c>
      <c r="B114" s="86"/>
      <c r="C114" s="82"/>
      <c r="D114" s="82"/>
      <c r="E114" s="82"/>
      <c r="F114" s="355"/>
      <c r="G114" s="83">
        <f t="shared" ref="G114:G119" si="15">F114*$G$13</f>
        <v>0</v>
      </c>
      <c r="H114" s="93">
        <f t="shared" ref="H114:H119" si="16">F114+G114</f>
        <v>0</v>
      </c>
      <c r="I114" s="73"/>
      <c r="J114" s="74"/>
      <c r="K114" s="75"/>
      <c r="L114" s="72"/>
    </row>
    <row r="115" spans="1:12" s="219" customFormat="1" ht="15.75">
      <c r="A115" s="81" t="s">
        <v>95</v>
      </c>
      <c r="B115" s="86"/>
      <c r="C115" s="82"/>
      <c r="D115" s="82"/>
      <c r="E115" s="82"/>
      <c r="F115" s="355"/>
      <c r="G115" s="83">
        <f t="shared" si="15"/>
        <v>0</v>
      </c>
      <c r="H115" s="93">
        <f t="shared" si="16"/>
        <v>0</v>
      </c>
      <c r="I115" s="73"/>
      <c r="J115" s="74"/>
      <c r="K115" s="75"/>
      <c r="L115" s="72"/>
    </row>
    <row r="116" spans="1:12" s="219" customFormat="1" ht="15.75">
      <c r="A116" s="81" t="s">
        <v>96</v>
      </c>
      <c r="B116" s="82"/>
      <c r="C116" s="82"/>
      <c r="D116" s="82"/>
      <c r="E116" s="76"/>
      <c r="F116" s="354"/>
      <c r="G116" s="83">
        <f t="shared" si="15"/>
        <v>0</v>
      </c>
      <c r="H116" s="93">
        <f t="shared" si="16"/>
        <v>0</v>
      </c>
      <c r="I116" s="72"/>
    </row>
    <row r="117" spans="1:12" s="219" customFormat="1" ht="15.75">
      <c r="A117" s="81" t="s">
        <v>97</v>
      </c>
      <c r="B117" s="82"/>
      <c r="C117" s="82"/>
      <c r="D117" s="82"/>
      <c r="E117" s="76"/>
      <c r="F117" s="354"/>
      <c r="G117" s="83">
        <f t="shared" si="15"/>
        <v>0</v>
      </c>
      <c r="H117" s="93">
        <f t="shared" si="16"/>
        <v>0</v>
      </c>
      <c r="I117" s="72"/>
    </row>
    <row r="118" spans="1:12" s="227" customFormat="1" ht="15.75">
      <c r="A118" s="222" t="s">
        <v>114</v>
      </c>
      <c r="B118" s="223"/>
      <c r="C118" s="223"/>
      <c r="D118" s="223"/>
      <c r="E118" s="224"/>
      <c r="F118" s="358"/>
      <c r="G118" s="225">
        <f t="shared" si="15"/>
        <v>0</v>
      </c>
      <c r="H118" s="226">
        <f t="shared" si="16"/>
        <v>0</v>
      </c>
      <c r="I118" s="359"/>
    </row>
    <row r="119" spans="1:12" s="219" customFormat="1" ht="15.75">
      <c r="A119" s="81" t="s">
        <v>98</v>
      </c>
      <c r="B119" s="88"/>
      <c r="C119" s="82"/>
      <c r="D119" s="82"/>
      <c r="E119" s="82"/>
      <c r="F119" s="355"/>
      <c r="G119" s="83">
        <f t="shared" si="15"/>
        <v>0</v>
      </c>
      <c r="H119" s="93">
        <f t="shared" si="16"/>
        <v>0</v>
      </c>
      <c r="I119" s="73"/>
      <c r="J119" s="74"/>
      <c r="K119" s="73"/>
      <c r="L119" s="72"/>
    </row>
    <row r="120" spans="1:12" ht="9" customHeight="1">
      <c r="A120" s="81"/>
      <c r="B120" s="82"/>
      <c r="C120" s="82"/>
      <c r="D120" s="82"/>
      <c r="E120" s="82"/>
      <c r="F120" s="354"/>
      <c r="G120" s="83"/>
      <c r="H120" s="93"/>
      <c r="I120" s="72"/>
    </row>
    <row r="121" spans="1:12" s="219" customFormat="1" ht="15.75">
      <c r="A121" s="87" t="s">
        <v>107</v>
      </c>
      <c r="B121" s="82"/>
      <c r="C121" s="82"/>
      <c r="D121" s="82"/>
      <c r="E121" s="82"/>
      <c r="F121" s="355"/>
      <c r="G121" s="94"/>
      <c r="H121" s="95"/>
      <c r="I121" s="72"/>
      <c r="J121" s="72"/>
      <c r="K121" s="72"/>
    </row>
    <row r="122" spans="1:12" s="219" customFormat="1" ht="15.75">
      <c r="A122" s="81" t="s">
        <v>100</v>
      </c>
      <c r="B122" s="82"/>
      <c r="C122" s="82"/>
      <c r="D122" s="82"/>
      <c r="E122" s="82"/>
      <c r="F122" s="354"/>
      <c r="G122" s="83">
        <f t="shared" ref="G122:G127" si="17">F122*$G$13</f>
        <v>0</v>
      </c>
      <c r="H122" s="93">
        <f t="shared" ref="H122:H127" si="18">F122+G122</f>
        <v>0</v>
      </c>
      <c r="I122" s="72"/>
    </row>
    <row r="123" spans="1:12" s="219" customFormat="1" ht="15.75">
      <c r="A123" s="81" t="s">
        <v>99</v>
      </c>
      <c r="B123" s="82"/>
      <c r="C123" s="82"/>
      <c r="D123" s="82"/>
      <c r="E123" s="82"/>
      <c r="F123" s="354"/>
      <c r="G123" s="83">
        <f t="shared" si="17"/>
        <v>0</v>
      </c>
      <c r="H123" s="93">
        <f t="shared" si="18"/>
        <v>0</v>
      </c>
    </row>
    <row r="124" spans="1:12" s="219" customFormat="1" ht="15.75">
      <c r="A124" s="81" t="s">
        <v>101</v>
      </c>
      <c r="B124" s="82"/>
      <c r="C124" s="82"/>
      <c r="D124" s="82"/>
      <c r="E124" s="82"/>
      <c r="F124" s="354"/>
      <c r="G124" s="83">
        <f t="shared" si="17"/>
        <v>0</v>
      </c>
      <c r="H124" s="93">
        <f t="shared" si="18"/>
        <v>0</v>
      </c>
    </row>
    <row r="125" spans="1:12" s="219" customFormat="1" ht="15.75">
      <c r="A125" s="81" t="s">
        <v>102</v>
      </c>
      <c r="B125" s="82"/>
      <c r="C125" s="82"/>
      <c r="D125" s="82"/>
      <c r="E125" s="82"/>
      <c r="F125" s="354"/>
      <c r="G125" s="83">
        <f t="shared" si="17"/>
        <v>0</v>
      </c>
      <c r="H125" s="93">
        <f t="shared" si="18"/>
        <v>0</v>
      </c>
      <c r="I125" s="72"/>
    </row>
    <row r="126" spans="1:12" s="219" customFormat="1" ht="15.75">
      <c r="A126" s="81" t="s">
        <v>103</v>
      </c>
      <c r="B126" s="82"/>
      <c r="C126" s="82"/>
      <c r="D126" s="82"/>
      <c r="E126" s="82"/>
      <c r="F126" s="354"/>
      <c r="G126" s="83">
        <f t="shared" si="17"/>
        <v>0</v>
      </c>
      <c r="H126" s="93">
        <f t="shared" si="18"/>
        <v>0</v>
      </c>
      <c r="I126" s="72"/>
    </row>
    <row r="127" spans="1:12" s="219" customFormat="1" ht="15.75">
      <c r="A127" s="81" t="s">
        <v>104</v>
      </c>
      <c r="B127" s="82"/>
      <c r="C127" s="82"/>
      <c r="D127" s="82"/>
      <c r="E127" s="82"/>
      <c r="F127" s="354"/>
      <c r="G127" s="83">
        <f t="shared" si="17"/>
        <v>0</v>
      </c>
      <c r="H127" s="93">
        <f t="shared" si="18"/>
        <v>0</v>
      </c>
    </row>
    <row r="128" spans="1:12" ht="9" customHeight="1">
      <c r="A128" s="81"/>
      <c r="B128" s="82"/>
      <c r="C128" s="82"/>
      <c r="D128" s="82"/>
      <c r="E128" s="82"/>
      <c r="F128" s="354"/>
      <c r="G128" s="83"/>
      <c r="H128" s="93"/>
      <c r="I128" s="72"/>
    </row>
    <row r="129" spans="1:12" ht="9" customHeight="1">
      <c r="A129" s="81"/>
      <c r="B129" s="82"/>
      <c r="C129" s="82"/>
      <c r="D129" s="82"/>
      <c r="E129" s="82"/>
      <c r="F129" s="354"/>
      <c r="G129" s="83"/>
      <c r="H129" s="93"/>
      <c r="I129" s="72"/>
    </row>
    <row r="130" spans="1:12" ht="12" customHeight="1">
      <c r="A130" s="121"/>
      <c r="B130" s="46"/>
      <c r="C130" s="46"/>
      <c r="D130" s="46"/>
      <c r="E130" s="46"/>
      <c r="F130" s="98" t="s">
        <v>43</v>
      </c>
      <c r="G130" s="98"/>
      <c r="H130" s="122"/>
    </row>
    <row r="131" spans="1:12" ht="12" customHeight="1">
      <c r="A131" s="123"/>
      <c r="B131" s="27"/>
      <c r="C131" s="27"/>
      <c r="D131" s="27"/>
      <c r="E131" s="27"/>
      <c r="F131" s="27"/>
      <c r="G131" s="27"/>
      <c r="H131" s="124"/>
    </row>
    <row r="132" spans="1:12" ht="15.75">
      <c r="A132" s="125"/>
      <c r="B132" s="22"/>
      <c r="C132" s="31"/>
      <c r="D132" s="22"/>
      <c r="E132" s="22"/>
      <c r="F132" s="98" t="s">
        <v>233</v>
      </c>
      <c r="G132" s="98"/>
      <c r="H132" s="122"/>
    </row>
    <row r="133" spans="1:12" ht="12.75" customHeight="1" thickBot="1">
      <c r="A133" s="128"/>
      <c r="B133" s="129"/>
      <c r="C133" s="129"/>
      <c r="D133" s="129"/>
      <c r="E133" s="129"/>
      <c r="F133" s="360"/>
      <c r="G133" s="129"/>
      <c r="H133" s="130"/>
    </row>
    <row r="134" spans="1:12" ht="15.75">
      <c r="A134" s="87" t="s">
        <v>108</v>
      </c>
      <c r="B134" s="82"/>
      <c r="C134" s="82"/>
      <c r="D134" s="82"/>
      <c r="E134" s="82"/>
      <c r="F134" s="355"/>
      <c r="G134" s="94"/>
      <c r="H134" s="95"/>
      <c r="I134" s="72"/>
      <c r="J134" s="72"/>
      <c r="K134" s="72"/>
    </row>
    <row r="135" spans="1:12" ht="15.75">
      <c r="A135" s="81" t="s">
        <v>109</v>
      </c>
      <c r="B135" s="82"/>
      <c r="C135" s="82"/>
      <c r="D135" s="82"/>
      <c r="E135" s="82"/>
      <c r="F135" s="354"/>
      <c r="G135" s="83">
        <f t="shared" ref="G135:G138" si="19">F135*$G$13</f>
        <v>0</v>
      </c>
      <c r="H135" s="93">
        <f t="shared" ref="H135:H138" si="20">F135+G135</f>
        <v>0</v>
      </c>
      <c r="I135" s="72"/>
    </row>
    <row r="136" spans="1:12" ht="15.75">
      <c r="A136" s="81" t="s">
        <v>110</v>
      </c>
      <c r="B136" s="82"/>
      <c r="C136" s="82"/>
      <c r="D136" s="82"/>
      <c r="E136" s="82"/>
      <c r="F136" s="354"/>
      <c r="G136" s="83">
        <f t="shared" si="19"/>
        <v>0</v>
      </c>
      <c r="H136" s="93">
        <f t="shared" si="20"/>
        <v>0</v>
      </c>
    </row>
    <row r="137" spans="1:12" ht="15.75">
      <c r="A137" s="81" t="s">
        <v>111</v>
      </c>
      <c r="B137" s="82"/>
      <c r="C137" s="82"/>
      <c r="D137" s="82"/>
      <c r="E137" s="82"/>
      <c r="F137" s="354"/>
      <c r="G137" s="83">
        <f t="shared" si="19"/>
        <v>0</v>
      </c>
      <c r="H137" s="93">
        <f t="shared" si="20"/>
        <v>0</v>
      </c>
      <c r="I137" s="72"/>
    </row>
    <row r="138" spans="1:12" ht="15.75">
      <c r="A138" s="81" t="s">
        <v>112</v>
      </c>
      <c r="B138" s="82"/>
      <c r="C138" s="82"/>
      <c r="D138" s="82"/>
      <c r="E138" s="82"/>
      <c r="F138" s="354"/>
      <c r="G138" s="83">
        <f t="shared" si="19"/>
        <v>0</v>
      </c>
      <c r="H138" s="93">
        <f t="shared" si="20"/>
        <v>0</v>
      </c>
      <c r="I138" s="72"/>
    </row>
    <row r="139" spans="1:12" ht="15.75">
      <c r="A139" s="81"/>
      <c r="B139" s="82"/>
      <c r="C139" s="82"/>
      <c r="D139" s="82"/>
      <c r="E139" s="82"/>
      <c r="F139" s="354"/>
      <c r="G139" s="83"/>
      <c r="H139" s="93"/>
      <c r="I139" s="72"/>
    </row>
    <row r="140" spans="1:12" ht="18">
      <c r="A140" s="87" t="s">
        <v>113</v>
      </c>
      <c r="B140" s="25"/>
      <c r="C140" s="25"/>
      <c r="D140" s="25"/>
      <c r="E140" s="25"/>
      <c r="F140" s="363"/>
      <c r="G140" s="97"/>
      <c r="H140" s="96"/>
    </row>
    <row r="141" spans="1:12" s="99" customFormat="1" ht="15.75">
      <c r="A141" s="134" t="s">
        <v>228</v>
      </c>
      <c r="B141" s="140"/>
      <c r="C141" s="140"/>
      <c r="D141" s="140"/>
      <c r="E141" s="140"/>
      <c r="F141" s="356"/>
      <c r="G141" s="137">
        <f>F141*$G$13</f>
        <v>0</v>
      </c>
      <c r="H141" s="138">
        <f>F141+G141</f>
        <v>0</v>
      </c>
    </row>
    <row r="142" spans="1:12" ht="15.75" thickBot="1">
      <c r="A142" s="89"/>
      <c r="B142" s="90"/>
      <c r="C142" s="90"/>
      <c r="D142" s="90"/>
      <c r="E142" s="90"/>
      <c r="F142" s="90"/>
      <c r="G142" s="90"/>
      <c r="H142" s="91"/>
      <c r="I142" s="72"/>
      <c r="J142" s="72"/>
      <c r="K142" s="72"/>
      <c r="L142" s="72"/>
    </row>
    <row r="143" spans="1:12" ht="16.5" customHeight="1" thickBot="1">
      <c r="A143" s="238" t="s">
        <v>10</v>
      </c>
      <c r="B143" s="10"/>
      <c r="C143" s="29"/>
      <c r="D143" s="10"/>
      <c r="E143" s="10"/>
      <c r="F143" s="10"/>
      <c r="G143" s="11"/>
      <c r="H143" s="124"/>
    </row>
    <row r="144" spans="1:12" ht="12" customHeight="1" thickTop="1">
      <c r="A144" s="123"/>
      <c r="B144" s="27"/>
      <c r="C144" s="27"/>
      <c r="D144" s="27"/>
      <c r="E144" s="27"/>
      <c r="F144" s="27"/>
      <c r="G144" s="27"/>
      <c r="H144" s="239" t="s">
        <v>1</v>
      </c>
    </row>
    <row r="145" spans="1:8" ht="15" customHeight="1">
      <c r="A145" s="126"/>
      <c r="B145" s="45" t="s">
        <v>17</v>
      </c>
      <c r="C145" s="46"/>
      <c r="D145" s="46"/>
      <c r="E145" s="46"/>
      <c r="F145" s="46"/>
      <c r="G145" s="46"/>
      <c r="H145" s="124"/>
    </row>
    <row r="146" spans="1:8" ht="12" customHeight="1">
      <c r="A146" s="126"/>
      <c r="B146" s="46"/>
      <c r="C146" s="46"/>
      <c r="D146" s="46"/>
      <c r="E146" s="46"/>
      <c r="F146" s="46"/>
      <c r="G146" s="46"/>
      <c r="H146" s="124"/>
    </row>
    <row r="147" spans="1:8" ht="12" customHeight="1">
      <c r="A147" s="123" t="s">
        <v>21</v>
      </c>
      <c r="B147" s="46"/>
      <c r="C147" s="46"/>
      <c r="D147" s="46"/>
      <c r="E147" s="46"/>
      <c r="F147" s="46"/>
      <c r="G147" s="46"/>
      <c r="H147" s="124"/>
    </row>
    <row r="148" spans="1:8" ht="12" customHeight="1">
      <c r="A148" s="123" t="s">
        <v>22</v>
      </c>
      <c r="B148" s="46"/>
      <c r="C148" s="46"/>
      <c r="D148" s="46"/>
      <c r="E148" s="46"/>
      <c r="F148" s="46"/>
      <c r="G148" s="46"/>
      <c r="H148" s="124"/>
    </row>
    <row r="149" spans="1:8" ht="12" customHeight="1">
      <c r="A149" s="123" t="s">
        <v>23</v>
      </c>
      <c r="B149" s="47"/>
      <c r="C149" s="48"/>
      <c r="D149" s="48"/>
      <c r="E149" s="48"/>
      <c r="F149" s="46"/>
      <c r="G149" s="46"/>
      <c r="H149" s="124"/>
    </row>
    <row r="150" spans="1:8" ht="12" customHeight="1">
      <c r="A150" s="121" t="s">
        <v>24</v>
      </c>
      <c r="B150" s="46"/>
      <c r="C150" s="46"/>
      <c r="D150" s="46"/>
      <c r="E150" s="46"/>
      <c r="F150" s="46"/>
      <c r="G150" s="48"/>
      <c r="H150" s="127"/>
    </row>
    <row r="151" spans="1:8" ht="12" customHeight="1">
      <c r="A151" s="121" t="s">
        <v>25</v>
      </c>
      <c r="B151" s="46"/>
      <c r="C151" s="46"/>
      <c r="D151" s="48"/>
      <c r="E151" s="48"/>
      <c r="F151" s="48"/>
      <c r="G151" s="46"/>
      <c r="H151" s="124"/>
    </row>
    <row r="152" spans="1:8" ht="12" customHeight="1">
      <c r="A152" s="123" t="s">
        <v>26</v>
      </c>
      <c r="B152" s="46"/>
      <c r="C152" s="46"/>
      <c r="D152" s="46"/>
      <c r="E152" s="46"/>
      <c r="F152" s="46"/>
      <c r="G152" s="46"/>
      <c r="H152" s="124"/>
    </row>
    <row r="153" spans="1:8" ht="12" customHeight="1">
      <c r="A153" s="123" t="s">
        <v>27</v>
      </c>
      <c r="B153" s="46"/>
      <c r="C153" s="46"/>
      <c r="D153" s="46"/>
      <c r="E153" s="46"/>
      <c r="F153" s="46"/>
      <c r="G153" s="46"/>
      <c r="H153" s="124"/>
    </row>
    <row r="154" spans="1:8" ht="12" customHeight="1">
      <c r="A154" s="123" t="s">
        <v>28</v>
      </c>
      <c r="B154" s="46"/>
      <c r="C154" s="46"/>
      <c r="D154" s="46"/>
      <c r="E154" s="46"/>
      <c r="F154" s="46"/>
      <c r="G154" s="46"/>
      <c r="H154" s="124"/>
    </row>
    <row r="155" spans="1:8" ht="12" customHeight="1">
      <c r="A155" s="121" t="s">
        <v>29</v>
      </c>
      <c r="B155" s="46"/>
      <c r="C155" s="46"/>
      <c r="D155" s="46"/>
      <c r="E155" s="46"/>
      <c r="F155" s="98" t="s">
        <v>43</v>
      </c>
      <c r="G155" s="98"/>
      <c r="H155" s="122"/>
    </row>
    <row r="156" spans="1:8" ht="12" customHeight="1">
      <c r="A156" s="123"/>
      <c r="B156" s="27"/>
      <c r="C156" s="27"/>
      <c r="D156" s="27"/>
      <c r="E156" s="27"/>
      <c r="F156" s="27"/>
      <c r="G156" s="27"/>
      <c r="H156" s="124"/>
    </row>
    <row r="157" spans="1:8" ht="15.75">
      <c r="A157" s="125" t="s">
        <v>16</v>
      </c>
      <c r="B157" s="22"/>
      <c r="C157" s="31">
        <v>60</v>
      </c>
      <c r="D157" s="22" t="s">
        <v>11</v>
      </c>
      <c r="E157" s="22"/>
      <c r="F157" s="98" t="str">
        <f>F132</f>
        <v xml:space="preserve">Valecraft Homes (2019) Initials: </v>
      </c>
      <c r="G157" s="98"/>
      <c r="H157" s="122"/>
    </row>
    <row r="158" spans="1:8" ht="12.75" customHeight="1" thickBot="1">
      <c r="A158" s="128"/>
      <c r="B158" s="129"/>
      <c r="C158" s="129"/>
      <c r="D158" s="129"/>
      <c r="E158" s="129"/>
      <c r="F158" s="129"/>
      <c r="G158" s="129"/>
      <c r="H158" s="130"/>
    </row>
  </sheetData>
  <mergeCells count="3">
    <mergeCell ref="F6:H6"/>
    <mergeCell ref="A11:H11"/>
    <mergeCell ref="A2:H2"/>
  </mergeCells>
  <pageMargins left="0.70866141732283472" right="0.70866141732283472" top="0.74803149606299213" bottom="0.74803149606299213" header="0.31496062992125984" footer="0.31496062992125984"/>
  <pageSetup paperSize="5" scale="75" fitToHeight="0" orientation="portrait" horizontalDpi="4294967293" verticalDpi="4294967293" r:id="rId1"/>
  <headerFooter>
    <oddFooter>&amp;RPage &amp;P of &amp;N</oddFooter>
  </headerFooter>
  <rowBreaks count="2" manualBreakCount="2">
    <brk id="75" max="7" man="1"/>
    <brk id="1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100 Series</vt:lpstr>
      <vt:lpstr>100 Series - Extras</vt:lpstr>
      <vt:lpstr>800 Series </vt:lpstr>
      <vt:lpstr>800 Basement</vt:lpstr>
      <vt:lpstr>800 Series - Extras </vt:lpstr>
      <vt:lpstr>1000 Series </vt:lpstr>
      <vt:lpstr>1000 Basement</vt:lpstr>
      <vt:lpstr>1000 Series - Extras</vt:lpstr>
      <vt:lpstr>Extras</vt:lpstr>
      <vt:lpstr>'100 Series - Extras'!Print_Area</vt:lpstr>
      <vt:lpstr>'1000 Basement'!Print_Area</vt:lpstr>
      <vt:lpstr>'1000 Series '!Print_Area</vt:lpstr>
      <vt:lpstr>'1000 Series - Extras'!Print_Area</vt:lpstr>
      <vt:lpstr>'800 Basement'!Print_Area</vt:lpstr>
      <vt:lpstr>'800 Series '!Print_Area</vt:lpstr>
      <vt:lpstr>'800 Series - Extras '!Print_Area</vt:lpstr>
      <vt:lpstr>Extras!Print_Area</vt:lpstr>
      <vt:lpstr>'100 Series'!Print_Titles</vt:lpstr>
      <vt:lpstr>'1000 Series - Extras'!Print_Titles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2021-02-18T18:30:51Z</cp:lastPrinted>
  <dcterms:created xsi:type="dcterms:W3CDTF">1999-03-06T17:18:52Z</dcterms:created>
  <dcterms:modified xsi:type="dcterms:W3CDTF">2021-02-18T18:31:20Z</dcterms:modified>
</cp:coreProperties>
</file>