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K:\CONSTRUCTION AND CONTRACTS\EXCEL\C- Construction Contracts\2019 Contracts\BST Bid Templates\"/>
    </mc:Choice>
  </mc:AlternateContent>
  <xr:revisionPtr revIDLastSave="0" documentId="13_ncr:1_{11E4564E-6184-4224-8B7D-8369C9674E5E}" xr6:coauthVersionLast="45" xr6:coauthVersionMax="45" xr10:uidLastSave="{00000000-0000-0000-0000-000000000000}"/>
  <bookViews>
    <workbookView xWindow="-120" yWindow="-120" windowWidth="29040" windowHeight="15840" tabRatio="717" activeTab="7" xr2:uid="{00000000-000D-0000-FFFF-FFFF00000000}"/>
  </bookViews>
  <sheets>
    <sheet name="100 Series" sheetId="11" r:id="rId1"/>
    <sheet name="100 Series Model Extras" sheetId="15" r:id="rId2"/>
    <sheet name="800 Series" sheetId="12" r:id="rId3"/>
    <sheet name="800 Series Model Extras" sheetId="16" r:id="rId4"/>
    <sheet name="1000 Series" sheetId="13" r:id="rId5"/>
    <sheet name="1000 Series Model Extras" sheetId="17" r:id="rId6"/>
    <sheet name="5000 Series" sheetId="18" r:id="rId7"/>
    <sheet name="Extra" sheetId="7" r:id="rId8"/>
  </sheets>
  <externalReferences>
    <externalReference r:id="rId9"/>
  </externalReferences>
  <definedNames>
    <definedName name="_xlnm.Print_Area" localSheetId="0">'100 Series'!$A$1:$I$72</definedName>
    <definedName name="_xlnm.Print_Area" localSheetId="1">'100 Series Model Extras'!$A$1:$H$135</definedName>
    <definedName name="_xlnm.Print_Area" localSheetId="5">'1000 Series Model Extras'!$A$1:$H$162</definedName>
    <definedName name="_xlnm.Print_Area" localSheetId="3">'800 Series Model Extras'!$A$1:$H$131</definedName>
    <definedName name="_xlnm.Print_Area" localSheetId="7">Extra!$A$1:$H$381</definedName>
    <definedName name="_xlnm.Print_Titles" localSheetId="1">'100 Series Model Extras'!$1:$17</definedName>
    <definedName name="_xlnm.Print_Titles" localSheetId="5">'1000 Series Model Extras'!$1:$18</definedName>
    <definedName name="_xlnm.Print_Titles" localSheetId="3">'800 Series Model Extras'!$1:$18</definedName>
    <definedName name="_xlnm.Print_Titles" localSheetId="7">Extra!$1:$13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06" i="7" l="1"/>
  <c r="H305" i="7"/>
  <c r="H304" i="7"/>
  <c r="H301" i="7"/>
  <c r="H300" i="7"/>
  <c r="H299" i="7"/>
  <c r="H26" i="18" l="1"/>
  <c r="I26" i="18" s="1"/>
  <c r="C38" i="18"/>
  <c r="B38" i="18"/>
  <c r="C26" i="18"/>
  <c r="B26" i="18"/>
  <c r="C24" i="18"/>
  <c r="B24" i="18"/>
  <c r="G8" i="18"/>
  <c r="I3" i="18"/>
  <c r="H38" i="18"/>
  <c r="I38" i="18" s="1"/>
  <c r="H36" i="18"/>
  <c r="I36" i="18" s="1"/>
  <c r="C36" i="18"/>
  <c r="B36" i="18"/>
  <c r="H34" i="18"/>
  <c r="I34" i="18" s="1"/>
  <c r="C34" i="18"/>
  <c r="B34" i="18"/>
  <c r="H32" i="18"/>
  <c r="I32" i="18" s="1"/>
  <c r="C32" i="18"/>
  <c r="B32" i="18"/>
  <c r="H30" i="18"/>
  <c r="I30" i="18" s="1"/>
  <c r="C30" i="18"/>
  <c r="B30" i="18"/>
  <c r="H28" i="18"/>
  <c r="I28" i="18" s="1"/>
  <c r="C28" i="18"/>
  <c r="B28" i="18"/>
  <c r="H24" i="18"/>
  <c r="I24" i="18" s="1"/>
  <c r="H22" i="18"/>
  <c r="I22" i="18" s="1"/>
  <c r="C22" i="18"/>
  <c r="B22" i="18"/>
  <c r="H20" i="18"/>
  <c r="I20" i="18" s="1"/>
  <c r="C20" i="18"/>
  <c r="B20" i="18"/>
  <c r="H18" i="18"/>
  <c r="I18" i="18" s="1"/>
  <c r="C18" i="18"/>
  <c r="B18" i="18"/>
  <c r="H16" i="18"/>
  <c r="I16" i="18" s="1"/>
  <c r="C16" i="18"/>
  <c r="B16" i="18"/>
  <c r="H350" i="7" l="1"/>
  <c r="H351" i="7"/>
  <c r="H354" i="7"/>
  <c r="H355" i="7"/>
  <c r="H356" i="7"/>
  <c r="H357" i="7"/>
  <c r="H358" i="7"/>
  <c r="H361" i="7"/>
  <c r="H362" i="7"/>
  <c r="H363" i="7"/>
  <c r="H364" i="7"/>
  <c r="H365" i="7"/>
  <c r="B148" i="17"/>
  <c r="G29" i="15" l="1"/>
  <c r="H29" i="15" s="1"/>
  <c r="G99" i="17"/>
  <c r="H99" i="17" s="1"/>
  <c r="G54" i="17"/>
  <c r="H54" i="17" s="1"/>
  <c r="G85" i="16"/>
  <c r="H85" i="16" s="1"/>
  <c r="G65" i="16"/>
  <c r="H65" i="16"/>
  <c r="G54" i="16"/>
  <c r="H54" i="16" s="1"/>
  <c r="G33" i="16"/>
  <c r="H33" i="16" s="1"/>
  <c r="G23" i="16"/>
  <c r="H23" i="16" s="1"/>
  <c r="G94" i="15"/>
  <c r="H94" i="15"/>
  <c r="G84" i="15"/>
  <c r="H84" i="15" s="1"/>
  <c r="G52" i="15"/>
  <c r="H52" i="15"/>
  <c r="G21" i="15"/>
  <c r="H21" i="15" s="1"/>
  <c r="H31" i="12"/>
  <c r="H188" i="7"/>
  <c r="H190" i="7"/>
  <c r="H189" i="7"/>
  <c r="H220" i="7"/>
  <c r="H204" i="7"/>
  <c r="H146" i="7"/>
  <c r="H45" i="7"/>
  <c r="H46" i="7"/>
  <c r="G53" i="17"/>
  <c r="H53" i="17" s="1"/>
  <c r="H54" i="13"/>
  <c r="I54" i="13" s="1"/>
  <c r="D54" i="13"/>
  <c r="H51" i="13"/>
  <c r="I51" i="13"/>
  <c r="D51" i="13"/>
  <c r="H48" i="13"/>
  <c r="I48" i="13" s="1"/>
  <c r="D48" i="13"/>
  <c r="H45" i="13"/>
  <c r="I45" i="13"/>
  <c r="D45" i="13"/>
  <c r="B41" i="13"/>
  <c r="C41" i="13"/>
  <c r="H41" i="13"/>
  <c r="I41" i="13" s="1"/>
  <c r="H42" i="13"/>
  <c r="I42" i="13" s="1"/>
  <c r="D42" i="13"/>
  <c r="H38" i="13"/>
  <c r="I38" i="13" s="1"/>
  <c r="D38" i="13"/>
  <c r="H34" i="13"/>
  <c r="I34" i="13"/>
  <c r="D34" i="13"/>
  <c r="H31" i="13"/>
  <c r="I31" i="13" s="1"/>
  <c r="D31" i="13"/>
  <c r="B27" i="13"/>
  <c r="C27" i="13"/>
  <c r="H27" i="13"/>
  <c r="I27" i="13" s="1"/>
  <c r="H24" i="13"/>
  <c r="I24" i="13"/>
  <c r="H20" i="13"/>
  <c r="H17" i="13"/>
  <c r="I17" i="13" s="1"/>
  <c r="G85" i="15"/>
  <c r="H85" i="15" s="1"/>
  <c r="G82" i="15"/>
  <c r="H82" i="15" s="1"/>
  <c r="G50" i="15"/>
  <c r="H50" i="15"/>
  <c r="G40" i="15"/>
  <c r="H40" i="15" s="1"/>
  <c r="C53" i="13"/>
  <c r="B53" i="13"/>
  <c r="C50" i="13"/>
  <c r="B50" i="13"/>
  <c r="C47" i="13"/>
  <c r="B47" i="13"/>
  <c r="C44" i="13"/>
  <c r="B44" i="13"/>
  <c r="C40" i="13"/>
  <c r="B40" i="13"/>
  <c r="C37" i="13"/>
  <c r="B37" i="13"/>
  <c r="C36" i="13"/>
  <c r="B36" i="13"/>
  <c r="C33" i="13"/>
  <c r="B33" i="13"/>
  <c r="C30" i="13"/>
  <c r="B30" i="13"/>
  <c r="C26" i="13"/>
  <c r="B26" i="13"/>
  <c r="C23" i="13"/>
  <c r="B23" i="13"/>
  <c r="C22" i="13"/>
  <c r="B22" i="13"/>
  <c r="C19" i="13"/>
  <c r="B19" i="13"/>
  <c r="C16" i="13"/>
  <c r="B16" i="13"/>
  <c r="C33" i="12"/>
  <c r="B33" i="12"/>
  <c r="C31" i="12"/>
  <c r="B31" i="12"/>
  <c r="C29" i="12"/>
  <c r="B29" i="12"/>
  <c r="C28" i="12"/>
  <c r="B28" i="12"/>
  <c r="C26" i="12"/>
  <c r="B26" i="12"/>
  <c r="C24" i="12"/>
  <c r="B24" i="12"/>
  <c r="C23" i="12"/>
  <c r="B23" i="12"/>
  <c r="C21" i="12"/>
  <c r="B21" i="12"/>
  <c r="C19" i="12"/>
  <c r="B19" i="12"/>
  <c r="C18" i="12"/>
  <c r="B18" i="12"/>
  <c r="C16" i="12"/>
  <c r="B16" i="12"/>
  <c r="D40" i="11"/>
  <c r="C39" i="11"/>
  <c r="B39" i="11"/>
  <c r="C38" i="11"/>
  <c r="B38" i="11"/>
  <c r="C35" i="11"/>
  <c r="B35" i="11"/>
  <c r="C32" i="11"/>
  <c r="B32" i="11"/>
  <c r="C29" i="11"/>
  <c r="B29" i="11"/>
  <c r="C28" i="11"/>
  <c r="B28" i="11"/>
  <c r="C25" i="11"/>
  <c r="B25" i="11"/>
  <c r="C24" i="11"/>
  <c r="B24" i="11"/>
  <c r="C21" i="11"/>
  <c r="B21" i="11"/>
  <c r="C20" i="11"/>
  <c r="B20" i="11"/>
  <c r="D18" i="11"/>
  <c r="C17" i="11"/>
  <c r="B17" i="11"/>
  <c r="C16" i="11"/>
  <c r="B16" i="11"/>
  <c r="D30" i="11"/>
  <c r="D22" i="11"/>
  <c r="D26" i="11"/>
  <c r="G44" i="16"/>
  <c r="H44" i="16" s="1"/>
  <c r="H169" i="7"/>
  <c r="H165" i="7"/>
  <c r="H157" i="7"/>
  <c r="G74" i="17"/>
  <c r="G39" i="15"/>
  <c r="H39" i="15" s="1"/>
  <c r="G86" i="16"/>
  <c r="H86" i="16" s="1"/>
  <c r="G141" i="17"/>
  <c r="H141" i="17"/>
  <c r="G146" i="17"/>
  <c r="H146" i="17"/>
  <c r="G145" i="17"/>
  <c r="H145" i="17"/>
  <c r="G144" i="17"/>
  <c r="H144" i="17"/>
  <c r="G143" i="17"/>
  <c r="H143" i="17"/>
  <c r="G142" i="17"/>
  <c r="H142" i="17"/>
  <c r="G140" i="17"/>
  <c r="H140" i="17"/>
  <c r="G139" i="17"/>
  <c r="H139" i="17"/>
  <c r="G138" i="17"/>
  <c r="H138" i="17"/>
  <c r="G137" i="17"/>
  <c r="H137" i="17"/>
  <c r="G135" i="17"/>
  <c r="H135" i="17"/>
  <c r="G134" i="17"/>
  <c r="H134" i="17"/>
  <c r="G133" i="17"/>
  <c r="H133" i="17"/>
  <c r="G132" i="17"/>
  <c r="H132" i="17"/>
  <c r="G131" i="17"/>
  <c r="H131" i="17"/>
  <c r="G130" i="17"/>
  <c r="H130" i="17"/>
  <c r="G129" i="17"/>
  <c r="H129" i="17"/>
  <c r="G128" i="17"/>
  <c r="H128" i="17"/>
  <c r="G111" i="17"/>
  <c r="H111" i="17"/>
  <c r="G118" i="17"/>
  <c r="H118" i="17"/>
  <c r="G117" i="17"/>
  <c r="H117" i="17"/>
  <c r="G116" i="17"/>
  <c r="H116" i="17"/>
  <c r="G115" i="17"/>
  <c r="H115" i="17"/>
  <c r="G114" i="17"/>
  <c r="H114" i="17"/>
  <c r="G113" i="17"/>
  <c r="H113" i="17"/>
  <c r="G112" i="17"/>
  <c r="H112" i="17"/>
  <c r="G110" i="17"/>
  <c r="H110" i="17"/>
  <c r="G109" i="17"/>
  <c r="H109" i="17"/>
  <c r="G100" i="17"/>
  <c r="H100" i="17"/>
  <c r="G101" i="17"/>
  <c r="H101" i="17"/>
  <c r="G107" i="17"/>
  <c r="H107" i="17"/>
  <c r="G106" i="17"/>
  <c r="H106" i="17"/>
  <c r="G105" i="17"/>
  <c r="H105" i="17"/>
  <c r="G104" i="17"/>
  <c r="H104" i="17"/>
  <c r="G103" i="17"/>
  <c r="H103" i="17"/>
  <c r="G102" i="17"/>
  <c r="H102" i="17"/>
  <c r="G98" i="17"/>
  <c r="H98" i="17"/>
  <c r="G97" i="17"/>
  <c r="H97" i="17"/>
  <c r="G95" i="17"/>
  <c r="H95" i="17"/>
  <c r="G94" i="17"/>
  <c r="H94" i="17"/>
  <c r="G93" i="17"/>
  <c r="H93" i="17"/>
  <c r="G92" i="17"/>
  <c r="H92" i="17"/>
  <c r="G91" i="17"/>
  <c r="H91" i="17"/>
  <c r="G90" i="17"/>
  <c r="H90" i="17"/>
  <c r="G89" i="17"/>
  <c r="H89" i="17"/>
  <c r="G88" i="17"/>
  <c r="H88" i="17"/>
  <c r="G87" i="17"/>
  <c r="H87" i="17"/>
  <c r="G77" i="17"/>
  <c r="H77" i="17"/>
  <c r="G78" i="17"/>
  <c r="H78" i="17"/>
  <c r="G79" i="17"/>
  <c r="H79" i="17"/>
  <c r="G80" i="17"/>
  <c r="H80" i="17"/>
  <c r="G81" i="17"/>
  <c r="H81" i="17"/>
  <c r="G82" i="17"/>
  <c r="H82" i="17"/>
  <c r="G83" i="17"/>
  <c r="H83" i="17"/>
  <c r="G84" i="17"/>
  <c r="H84" i="17"/>
  <c r="G85" i="17"/>
  <c r="H85" i="17"/>
  <c r="G76" i="17"/>
  <c r="H76" i="17"/>
  <c r="G75" i="17"/>
  <c r="H75" i="17"/>
  <c r="H74" i="17"/>
  <c r="G52" i="17"/>
  <c r="H52" i="17" s="1"/>
  <c r="G21" i="16"/>
  <c r="H21" i="16" s="1"/>
  <c r="G60" i="17"/>
  <c r="H60" i="17" s="1"/>
  <c r="G59" i="17"/>
  <c r="H59" i="17"/>
  <c r="G58" i="17"/>
  <c r="H58" i="17" s="1"/>
  <c r="G57" i="17"/>
  <c r="H57" i="17" s="1"/>
  <c r="G56" i="17"/>
  <c r="H56" i="17"/>
  <c r="G55" i="17"/>
  <c r="H55" i="17" s="1"/>
  <c r="G51" i="17"/>
  <c r="H51" i="17" s="1"/>
  <c r="G50" i="17"/>
  <c r="H50" i="17"/>
  <c r="H39" i="11"/>
  <c r="I39" i="11" s="1"/>
  <c r="H40" i="11"/>
  <c r="I40" i="11" s="1"/>
  <c r="G48" i="17"/>
  <c r="H48" i="17" s="1"/>
  <c r="G47" i="17"/>
  <c r="H47" i="17" s="1"/>
  <c r="G46" i="17"/>
  <c r="H46" i="17" s="1"/>
  <c r="G45" i="17"/>
  <c r="H45" i="17" s="1"/>
  <c r="G44" i="17"/>
  <c r="H44" i="17" s="1"/>
  <c r="G43" i="17"/>
  <c r="H43" i="17" s="1"/>
  <c r="G42" i="17"/>
  <c r="H42" i="17" s="1"/>
  <c r="G41" i="17"/>
  <c r="H41" i="17" s="1"/>
  <c r="G40" i="17"/>
  <c r="H40" i="17" s="1"/>
  <c r="G32" i="17"/>
  <c r="H32" i="17" s="1"/>
  <c r="G38" i="17"/>
  <c r="H38" i="17" s="1"/>
  <c r="G37" i="17"/>
  <c r="H37" i="17" s="1"/>
  <c r="G36" i="17"/>
  <c r="H36" i="17" s="1"/>
  <c r="G35" i="17"/>
  <c r="H35" i="17" s="1"/>
  <c r="G34" i="17"/>
  <c r="H34" i="17" s="1"/>
  <c r="G33" i="17"/>
  <c r="H33" i="17" s="1"/>
  <c r="G31" i="17"/>
  <c r="H31" i="17" s="1"/>
  <c r="G30" i="17"/>
  <c r="H30" i="17" s="1"/>
  <c r="G22" i="17"/>
  <c r="H22" i="17" s="1"/>
  <c r="G23" i="17"/>
  <c r="H23" i="17" s="1"/>
  <c r="G28" i="17"/>
  <c r="H28" i="17" s="1"/>
  <c r="G27" i="17"/>
  <c r="H27" i="17" s="1"/>
  <c r="G26" i="17"/>
  <c r="H26" i="17" s="1"/>
  <c r="G25" i="17"/>
  <c r="H25" i="17" s="1"/>
  <c r="G24" i="17"/>
  <c r="H24" i="17" s="1"/>
  <c r="G21" i="17"/>
  <c r="H21" i="17" s="1"/>
  <c r="G20" i="17"/>
  <c r="H20" i="17" s="1"/>
  <c r="B10" i="17"/>
  <c r="G8" i="13"/>
  <c r="F9" i="17" s="1"/>
  <c r="B8" i="17"/>
  <c r="B6" i="17"/>
  <c r="H5" i="17"/>
  <c r="I3" i="13"/>
  <c r="H3" i="17" s="1"/>
  <c r="B4" i="17"/>
  <c r="G115" i="16"/>
  <c r="H115" i="16" s="1"/>
  <c r="G114" i="16"/>
  <c r="H114" i="16" s="1"/>
  <c r="G113" i="16"/>
  <c r="H113" i="16" s="1"/>
  <c r="G112" i="16"/>
  <c r="H112" i="16" s="1"/>
  <c r="G111" i="16"/>
  <c r="H111" i="16" s="1"/>
  <c r="G110" i="16"/>
  <c r="H110" i="16" s="1"/>
  <c r="G109" i="16"/>
  <c r="H109" i="16" s="1"/>
  <c r="G108" i="16"/>
  <c r="H108" i="16" s="1"/>
  <c r="G107" i="16"/>
  <c r="H107" i="16"/>
  <c r="G105" i="16"/>
  <c r="H105" i="16" s="1"/>
  <c r="G104" i="16"/>
  <c r="H104" i="16" s="1"/>
  <c r="G103" i="16"/>
  <c r="H103" i="16" s="1"/>
  <c r="G102" i="16"/>
  <c r="H102" i="16" s="1"/>
  <c r="G101" i="16"/>
  <c r="H101" i="16" s="1"/>
  <c r="G100" i="16"/>
  <c r="H100" i="16" s="1"/>
  <c r="G99" i="16"/>
  <c r="H99" i="16" s="1"/>
  <c r="G98" i="16"/>
  <c r="H98" i="16" s="1"/>
  <c r="G97" i="16"/>
  <c r="H97" i="16" s="1"/>
  <c r="G96" i="16"/>
  <c r="H96" i="16" s="1"/>
  <c r="G87" i="16"/>
  <c r="H87" i="16" s="1"/>
  <c r="G88" i="16"/>
  <c r="H88" i="16" s="1"/>
  <c r="G89" i="16"/>
  <c r="H89" i="16" s="1"/>
  <c r="G84" i="16"/>
  <c r="H84" i="16" s="1"/>
  <c r="G94" i="16"/>
  <c r="H94" i="16" s="1"/>
  <c r="G93" i="16"/>
  <c r="H93" i="16" s="1"/>
  <c r="G92" i="16"/>
  <c r="H92" i="16" s="1"/>
  <c r="G91" i="16"/>
  <c r="H91" i="16" s="1"/>
  <c r="G90" i="16"/>
  <c r="H90" i="16" s="1"/>
  <c r="G83" i="16"/>
  <c r="H83" i="16" s="1"/>
  <c r="G82" i="16"/>
  <c r="H82" i="16" s="1"/>
  <c r="G45" i="16"/>
  <c r="H45" i="16" s="1"/>
  <c r="G72" i="16"/>
  <c r="H72" i="16" s="1"/>
  <c r="G71" i="16"/>
  <c r="H71" i="16"/>
  <c r="G70" i="16"/>
  <c r="H70" i="16" s="1"/>
  <c r="G69" i="16"/>
  <c r="H69" i="16" s="1"/>
  <c r="G68" i="16"/>
  <c r="H68" i="16"/>
  <c r="G67" i="16"/>
  <c r="H67" i="16" s="1"/>
  <c r="G66" i="16"/>
  <c r="H66" i="16" s="1"/>
  <c r="G64" i="16"/>
  <c r="H64" i="16"/>
  <c r="G63" i="16"/>
  <c r="H63" i="16" s="1"/>
  <c r="H24" i="12"/>
  <c r="I24" i="12" s="1"/>
  <c r="G56" i="16"/>
  <c r="H56" i="16" s="1"/>
  <c r="G61" i="16"/>
  <c r="H61" i="16" s="1"/>
  <c r="G60" i="16"/>
  <c r="H60" i="16"/>
  <c r="G59" i="16"/>
  <c r="H59" i="16" s="1"/>
  <c r="G58" i="16"/>
  <c r="H58" i="16" s="1"/>
  <c r="G57" i="16"/>
  <c r="H57" i="16"/>
  <c r="G55" i="16"/>
  <c r="H55" i="16" s="1"/>
  <c r="G53" i="16"/>
  <c r="H53" i="16" s="1"/>
  <c r="G52" i="16"/>
  <c r="H52" i="16"/>
  <c r="G43" i="16"/>
  <c r="H43" i="16" s="1"/>
  <c r="G50" i="16"/>
  <c r="H50" i="16" s="1"/>
  <c r="G49" i="16"/>
  <c r="H49" i="16"/>
  <c r="G48" i="16"/>
  <c r="H48" i="16" s="1"/>
  <c r="G47" i="16"/>
  <c r="H47" i="16" s="1"/>
  <c r="G46" i="16"/>
  <c r="H46" i="16"/>
  <c r="G42" i="16"/>
  <c r="H42" i="16" s="1"/>
  <c r="G41" i="16"/>
  <c r="H41" i="16" s="1"/>
  <c r="G40" i="16"/>
  <c r="H40" i="16"/>
  <c r="H17" i="11"/>
  <c r="I17" i="11"/>
  <c r="G38" i="16"/>
  <c r="H38" i="16" s="1"/>
  <c r="G37" i="16"/>
  <c r="H37" i="16" s="1"/>
  <c r="G36" i="16"/>
  <c r="H36" i="16" s="1"/>
  <c r="G35" i="16"/>
  <c r="H35" i="16" s="1"/>
  <c r="G34" i="16"/>
  <c r="H34" i="16" s="1"/>
  <c r="G32" i="16"/>
  <c r="H32" i="16" s="1"/>
  <c r="G31" i="16"/>
  <c r="H31" i="16" s="1"/>
  <c r="G29" i="16"/>
  <c r="H29" i="16" s="1"/>
  <c r="G28" i="16"/>
  <c r="H28" i="16" s="1"/>
  <c r="G27" i="16"/>
  <c r="H27" i="16" s="1"/>
  <c r="G26" i="16"/>
  <c r="H26" i="16" s="1"/>
  <c r="G25" i="16"/>
  <c r="H25" i="16" s="1"/>
  <c r="G24" i="16"/>
  <c r="H24" i="16" s="1"/>
  <c r="G22" i="16"/>
  <c r="H22" i="16" s="1"/>
  <c r="G20" i="16"/>
  <c r="H20" i="16" s="1"/>
  <c r="B10" i="16"/>
  <c r="G8" i="12"/>
  <c r="F9" i="16" s="1"/>
  <c r="B8" i="16"/>
  <c r="H5" i="16"/>
  <c r="B6" i="16"/>
  <c r="I3" i="12"/>
  <c r="H3" i="16" s="1"/>
  <c r="B4" i="16"/>
  <c r="G100" i="15"/>
  <c r="H100" i="15" s="1"/>
  <c r="G99" i="15"/>
  <c r="H99" i="15" s="1"/>
  <c r="G98" i="15"/>
  <c r="H98" i="15" s="1"/>
  <c r="G97" i="15"/>
  <c r="H97" i="15" s="1"/>
  <c r="G96" i="15"/>
  <c r="H96" i="15" s="1"/>
  <c r="G95" i="15"/>
  <c r="H95" i="15" s="1"/>
  <c r="G93" i="15"/>
  <c r="H93" i="15" s="1"/>
  <c r="G91" i="15"/>
  <c r="H91" i="15" s="1"/>
  <c r="G90" i="15"/>
  <c r="H90" i="15" s="1"/>
  <c r="G89" i="15"/>
  <c r="H89" i="15" s="1"/>
  <c r="G88" i="15"/>
  <c r="H88" i="15" s="1"/>
  <c r="G87" i="15"/>
  <c r="H87" i="15" s="1"/>
  <c r="G86" i="15"/>
  <c r="H86" i="15" s="1"/>
  <c r="G83" i="15"/>
  <c r="H83" i="15" s="1"/>
  <c r="G81" i="15"/>
  <c r="H81" i="15" s="1"/>
  <c r="G67" i="15"/>
  <c r="H67" i="15" s="1"/>
  <c r="G66" i="15"/>
  <c r="H66" i="15" s="1"/>
  <c r="G65" i="15"/>
  <c r="H65" i="15" s="1"/>
  <c r="G64" i="15"/>
  <c r="H64" i="15" s="1"/>
  <c r="G63" i="15"/>
  <c r="H63" i="15" s="1"/>
  <c r="G62" i="15"/>
  <c r="H62" i="15" s="1"/>
  <c r="G61" i="15"/>
  <c r="H61" i="15" s="1"/>
  <c r="G54" i="15"/>
  <c r="H54" i="15" s="1"/>
  <c r="G51" i="15"/>
  <c r="H51" i="15" s="1"/>
  <c r="G59" i="15"/>
  <c r="H59" i="15" s="1"/>
  <c r="G58" i="15"/>
  <c r="H58" i="15" s="1"/>
  <c r="G57" i="15"/>
  <c r="H57" i="15" s="1"/>
  <c r="G56" i="15"/>
  <c r="H56" i="15" s="1"/>
  <c r="G55" i="15"/>
  <c r="H55" i="15" s="1"/>
  <c r="G53" i="15"/>
  <c r="H53" i="15" s="1"/>
  <c r="G49" i="15"/>
  <c r="H49" i="15" s="1"/>
  <c r="G47" i="15"/>
  <c r="H47" i="15" s="1"/>
  <c r="G46" i="15"/>
  <c r="H46" i="15" s="1"/>
  <c r="G45" i="15"/>
  <c r="H45" i="15" s="1"/>
  <c r="G44" i="15"/>
  <c r="H44" i="15" s="1"/>
  <c r="G43" i="15"/>
  <c r="H43" i="15" s="1"/>
  <c r="G42" i="15"/>
  <c r="H42" i="15" s="1"/>
  <c r="G41" i="15"/>
  <c r="H41" i="15" s="1"/>
  <c r="G38" i="15"/>
  <c r="H38" i="15" s="1"/>
  <c r="G30" i="15"/>
  <c r="H30" i="15" s="1"/>
  <c r="G36" i="15"/>
  <c r="H36" i="15" s="1"/>
  <c r="G35" i="15"/>
  <c r="H35" i="15" s="1"/>
  <c r="G34" i="15"/>
  <c r="H34" i="15" s="1"/>
  <c r="G33" i="15"/>
  <c r="H33" i="15" s="1"/>
  <c r="G32" i="15"/>
  <c r="H32" i="15" s="1"/>
  <c r="G22" i="15"/>
  <c r="H22" i="15" s="1"/>
  <c r="G23" i="15"/>
  <c r="H23" i="15" s="1"/>
  <c r="G24" i="15"/>
  <c r="H24" i="15" s="1"/>
  <c r="G25" i="15"/>
  <c r="H25" i="15" s="1"/>
  <c r="G26" i="15"/>
  <c r="H26" i="15" s="1"/>
  <c r="G31" i="15"/>
  <c r="H31" i="15" s="1"/>
  <c r="H36" i="11"/>
  <c r="I36" i="11" s="1"/>
  <c r="H33" i="11"/>
  <c r="I33" i="11" s="1"/>
  <c r="H30" i="11"/>
  <c r="I30" i="11" s="1"/>
  <c r="H26" i="11"/>
  <c r="I26" i="11" s="1"/>
  <c r="H22" i="11"/>
  <c r="I22" i="11" s="1"/>
  <c r="H18" i="11"/>
  <c r="I18" i="11" s="1"/>
  <c r="G20" i="15"/>
  <c r="H20" i="15" s="1"/>
  <c r="G28" i="15"/>
  <c r="H28" i="15" s="1"/>
  <c r="G19" i="15"/>
  <c r="H19" i="15" s="1"/>
  <c r="F9" i="15"/>
  <c r="H5" i="15"/>
  <c r="H3" i="15"/>
  <c r="B9" i="15"/>
  <c r="B7" i="15"/>
  <c r="B5" i="15"/>
  <c r="B4" i="15"/>
  <c r="B117" i="16"/>
  <c r="B123" i="15"/>
  <c r="H29" i="12"/>
  <c r="I29" i="12" s="1"/>
  <c r="H296" i="7"/>
  <c r="H295" i="7"/>
  <c r="H294" i="7"/>
  <c r="H244" i="7"/>
  <c r="H143" i="7"/>
  <c r="H140" i="7"/>
  <c r="H151" i="7"/>
  <c r="H57" i="7"/>
  <c r="H56" i="7"/>
  <c r="H51" i="7"/>
  <c r="H47" i="7"/>
  <c r="H43" i="7"/>
  <c r="H42" i="7"/>
  <c r="H39" i="7"/>
  <c r="H274" i="7"/>
  <c r="H181" i="7"/>
  <c r="H135" i="7"/>
  <c r="H134" i="7"/>
  <c r="H36" i="7"/>
  <c r="H35" i="7"/>
  <c r="H34" i="7"/>
  <c r="H19" i="12"/>
  <c r="I19" i="12" s="1"/>
  <c r="G8" i="7"/>
  <c r="H3" i="7"/>
  <c r="C6" i="7"/>
  <c r="H53" i="13"/>
  <c r="I53" i="13" s="1"/>
  <c r="H44" i="13"/>
  <c r="I44" i="13" s="1"/>
  <c r="H50" i="13"/>
  <c r="I50" i="13" s="1"/>
  <c r="H47" i="13"/>
  <c r="I47" i="13" s="1"/>
  <c r="H37" i="13"/>
  <c r="I37" i="13" s="1"/>
  <c r="H22" i="13"/>
  <c r="I22" i="13" s="1"/>
  <c r="H40" i="13"/>
  <c r="I40" i="13" s="1"/>
  <c r="H36" i="13"/>
  <c r="I36" i="13" s="1"/>
  <c r="H33" i="13"/>
  <c r="I33" i="13" s="1"/>
  <c r="H30" i="13"/>
  <c r="I30" i="13" s="1"/>
  <c r="H23" i="13"/>
  <c r="I23" i="13" s="1"/>
  <c r="H26" i="13"/>
  <c r="I26" i="13" s="1"/>
  <c r="H19" i="13"/>
  <c r="I19" i="13" s="1"/>
  <c r="H16" i="13"/>
  <c r="I16" i="13" s="1"/>
  <c r="H28" i="11"/>
  <c r="I28" i="11" s="1"/>
  <c r="H25" i="11"/>
  <c r="I25" i="11" s="1"/>
  <c r="H21" i="11"/>
  <c r="I21" i="11" s="1"/>
  <c r="H33" i="12"/>
  <c r="I33" i="12" s="1"/>
  <c r="I31" i="12"/>
  <c r="H28" i="12"/>
  <c r="I28" i="12" s="1"/>
  <c r="H26" i="12"/>
  <c r="I26" i="12" s="1"/>
  <c r="H23" i="12"/>
  <c r="I23" i="12"/>
  <c r="H21" i="12"/>
  <c r="I21" i="12" s="1"/>
  <c r="H18" i="12"/>
  <c r="I18" i="12" s="1"/>
  <c r="H16" i="12"/>
  <c r="I16" i="12" s="1"/>
  <c r="H38" i="11"/>
  <c r="I38" i="11"/>
  <c r="H35" i="11"/>
  <c r="I35" i="11" s="1"/>
  <c r="H32" i="11"/>
  <c r="I32" i="11" s="1"/>
  <c r="H29" i="11"/>
  <c r="I29" i="11"/>
  <c r="H24" i="11"/>
  <c r="I24" i="11" s="1"/>
  <c r="H20" i="11"/>
  <c r="I20" i="11" s="1"/>
  <c r="H16" i="11"/>
  <c r="I16" i="11"/>
  <c r="H64" i="7"/>
  <c r="H288" i="7"/>
  <c r="H287" i="7"/>
  <c r="H286" i="7"/>
  <c r="H48" i="7"/>
  <c r="H89" i="7"/>
  <c r="H262" i="7"/>
  <c r="H261" i="7"/>
  <c r="H94" i="7"/>
  <c r="H93" i="7"/>
  <c r="H53" i="7"/>
  <c r="H52" i="7"/>
  <c r="H87" i="7"/>
  <c r="H86" i="7"/>
  <c r="H85" i="7"/>
  <c r="H82" i="7"/>
  <c r="H81" i="7"/>
  <c r="H80" i="7"/>
  <c r="H77" i="7"/>
  <c r="H76" i="7"/>
  <c r="H75" i="7"/>
  <c r="H72" i="7"/>
  <c r="H71" i="7"/>
  <c r="H70" i="7"/>
  <c r="H62" i="7"/>
  <c r="H61" i="7"/>
  <c r="H60" i="7"/>
  <c r="H344" i="7"/>
  <c r="H284" i="7"/>
  <c r="H283" i="7"/>
  <c r="H281" i="7"/>
  <c r="H180" i="7"/>
  <c r="H179" i="7"/>
  <c r="H133" i="7"/>
  <c r="H41" i="7"/>
  <c r="H44" i="7"/>
  <c r="H40" i="7"/>
  <c r="H107" i="7"/>
  <c r="H106" i="7"/>
  <c r="H105" i="7"/>
  <c r="H104" i="7"/>
  <c r="H103" i="7"/>
  <c r="H102" i="7"/>
  <c r="H101" i="7"/>
  <c r="H256" i="7"/>
  <c r="H253" i="7"/>
  <c r="H252" i="7"/>
  <c r="H245" i="7"/>
  <c r="H243" i="7"/>
  <c r="H242" i="7"/>
  <c r="H241" i="7"/>
  <c r="H240" i="7"/>
  <c r="H239" i="7"/>
  <c r="H238" i="7"/>
  <c r="H237" i="7"/>
  <c r="H236" i="7"/>
  <c r="H235" i="7"/>
  <c r="H231" i="7"/>
  <c r="H228" i="7"/>
  <c r="H227" i="7"/>
  <c r="H226" i="7"/>
  <c r="H225" i="7"/>
  <c r="H224" i="7"/>
  <c r="H223" i="7"/>
  <c r="H207" i="7"/>
  <c r="H219" i="7"/>
  <c r="H218" i="7"/>
  <c r="H217" i="7"/>
  <c r="H216" i="7"/>
  <c r="H215" i="7"/>
  <c r="H214" i="7"/>
  <c r="H213" i="7"/>
  <c r="H212" i="7"/>
  <c r="H211" i="7"/>
  <c r="H210" i="7"/>
  <c r="H209" i="7"/>
  <c r="H208" i="7"/>
  <c r="H203" i="7"/>
  <c r="H196" i="7"/>
  <c r="H197" i="7"/>
  <c r="H198" i="7"/>
  <c r="H199" i="7"/>
  <c r="H336" i="7"/>
  <c r="H335" i="7"/>
  <c r="H334" i="7"/>
  <c r="H333" i="7"/>
  <c r="H332" i="7"/>
  <c r="H331" i="7"/>
  <c r="H330" i="7"/>
  <c r="H329" i="7"/>
  <c r="H328" i="7"/>
  <c r="H345" i="7"/>
  <c r="H325" i="7"/>
  <c r="H324" i="7"/>
  <c r="H323" i="7"/>
  <c r="H322" i="7"/>
  <c r="H321" i="7"/>
  <c r="H320" i="7"/>
  <c r="H319" i="7"/>
  <c r="H318" i="7"/>
  <c r="H317" i="7"/>
  <c r="H311" i="7"/>
  <c r="H282" i="7"/>
  <c r="H280" i="7"/>
  <c r="H279" i="7"/>
  <c r="H272" i="7"/>
  <c r="H270" i="7"/>
  <c r="H268" i="7"/>
  <c r="H266" i="7"/>
  <c r="H202" i="7"/>
  <c r="H201" i="7"/>
  <c r="H200" i="7"/>
  <c r="H195" i="7"/>
  <c r="H194" i="7"/>
  <c r="H193" i="7"/>
  <c r="H192" i="7"/>
  <c r="H175" i="7"/>
  <c r="H173" i="7"/>
  <c r="H161" i="7"/>
  <c r="H152" i="7"/>
  <c r="H128" i="7"/>
  <c r="H127" i="7"/>
  <c r="H126" i="7"/>
  <c r="H125" i="7"/>
  <c r="H114" i="7"/>
  <c r="H113" i="7"/>
  <c r="H112" i="7"/>
  <c r="H111" i="7"/>
  <c r="H110" i="7"/>
  <c r="H100" i="7"/>
  <c r="H109" i="7"/>
  <c r="H99" i="7"/>
  <c r="H31" i="7"/>
  <c r="H23" i="7"/>
  <c r="H22" i="7"/>
  <c r="H16" i="7"/>
  <c r="H28" i="13"/>
  <c r="I28" i="13" s="1"/>
  <c r="D28" i="13"/>
  <c r="I20" i="13" l="1"/>
</calcChain>
</file>

<file path=xl/sharedStrings.xml><?xml version="1.0" encoding="utf-8"?>
<sst xmlns="http://schemas.openxmlformats.org/spreadsheetml/2006/main" count="1074" uniqueCount="402">
  <si>
    <t>DATE :</t>
  </si>
  <si>
    <t xml:space="preserve"> </t>
  </si>
  <si>
    <t>CONTRACT # :</t>
  </si>
  <si>
    <t>CONTRACTOR :</t>
  </si>
  <si>
    <t>CONTRACT PERIOD :</t>
  </si>
  <si>
    <t>UNIT COST</t>
  </si>
  <si>
    <t>TOTAL</t>
  </si>
  <si>
    <t>STAGE</t>
  </si>
  <si>
    <t>Initial Trim</t>
  </si>
  <si>
    <t>Backfinish</t>
  </si>
  <si>
    <t>Complete</t>
  </si>
  <si>
    <t>CODE</t>
  </si>
  <si>
    <t>430</t>
  </si>
  <si>
    <t>80 %</t>
  </si>
  <si>
    <t>20 %</t>
  </si>
  <si>
    <t>MODELS</t>
  </si>
  <si>
    <t/>
  </si>
  <si>
    <t>SERVICE :</t>
  </si>
  <si>
    <t xml:space="preserve">  TERMS OF PAYMENT</t>
  </si>
  <si>
    <t>30</t>
  </si>
  <si>
    <t xml:space="preserve">  DAYS</t>
  </si>
  <si>
    <t>A - 14</t>
  </si>
  <si>
    <t>SCHEDULE "C"</t>
  </si>
  <si>
    <t>PROJECT :</t>
  </si>
  <si>
    <t>SERIES :</t>
  </si>
  <si>
    <t>Work Schedule # :</t>
  </si>
  <si>
    <r>
      <t>A -    Contract No. , Lot / Unit No. , Model No. , Project Name,</t>
    </r>
    <r>
      <rPr>
        <b/>
        <sz val="10"/>
        <rFont val="Times New Roman"/>
        <family val="1"/>
      </rPr>
      <t xml:space="preserve"> Completion Slip #, P.O.# (if required) Description of work</t>
    </r>
  </si>
  <si>
    <t>B -    Codes for your operations as per Schedule "C"</t>
  </si>
  <si>
    <t>C -    Invoices which have more than one Contract No.  will not be accepted</t>
  </si>
  <si>
    <t xml:space="preserve">D -    A Purchase Order # must be obtained for all work performed which is not included in this contract such </t>
  </si>
  <si>
    <t xml:space="preserve">         as extras, repairs and service. This work must be submitted  on a separate invoice for each Purchase Order #.    </t>
  </si>
  <si>
    <t>E -    All invoices, extras, repairs or other must be accompanied by a completion slip, change order or work order from</t>
  </si>
  <si>
    <t xml:space="preserve">         a Valecraft Superintendent and a Purchase Order if applicable.</t>
  </si>
  <si>
    <t>F -    Code 680 is for Extras</t>
  </si>
  <si>
    <t>G -   Invoices received without ALL proper documentation will be returned.</t>
  </si>
  <si>
    <t>NOTE :   ALL INVOICES MUST INCLUDE THE FOLLOWING ITEMS</t>
  </si>
  <si>
    <t>HST</t>
  </si>
  <si>
    <t>EXTRAS</t>
  </si>
  <si>
    <t>ALL SERIES</t>
  </si>
  <si>
    <t>Item</t>
  </si>
  <si>
    <t>DESCRIPTION</t>
  </si>
  <si>
    <t>Net Cost</t>
  </si>
  <si>
    <t>Customer Extras:</t>
  </si>
  <si>
    <t xml:space="preserve">Hourly Rate </t>
  </si>
  <si>
    <t>Single Door  12" TO 36"</t>
  </si>
  <si>
    <t>Double Door 24" to 72"</t>
  </si>
  <si>
    <t>Single Door 4-1/2" jamb 24" TO 36"</t>
  </si>
  <si>
    <t>Sliding Doors Wood &amp; Frameless Glass &amp; Bi-Fold</t>
  </si>
  <si>
    <t>Dead Locks Handles, Key &amp; Knob</t>
  </si>
  <si>
    <t>Transom Interior wall</t>
  </si>
  <si>
    <t>Trim and Moulding</t>
  </si>
  <si>
    <t xml:space="preserve"> Capping</t>
  </si>
  <si>
    <t>Half Wall Capping</t>
  </si>
  <si>
    <t>Shelving &amp; Rod</t>
  </si>
  <si>
    <t>Attic Access Hatch &amp; Door</t>
  </si>
  <si>
    <t>Civic Address Numbers and Mail Boxes</t>
  </si>
  <si>
    <t>Total Cost</t>
  </si>
  <si>
    <t>All Sites</t>
  </si>
  <si>
    <t xml:space="preserve">Powder Room </t>
  </si>
  <si>
    <t xml:space="preserve">Main Bath </t>
  </si>
  <si>
    <t xml:space="preserve">4-pc </t>
  </si>
  <si>
    <t>Extra Towel Bar</t>
  </si>
  <si>
    <t>Columns - MDF Finger Joint</t>
  </si>
  <si>
    <t xml:space="preserve">6" x 6' </t>
  </si>
  <si>
    <t xml:space="preserve">6" x 8' </t>
  </si>
  <si>
    <t>6" x 9'</t>
  </si>
  <si>
    <t>8" x 6'</t>
  </si>
  <si>
    <t>8" x 8'</t>
  </si>
  <si>
    <t>8" x 9'</t>
  </si>
  <si>
    <t>10" x 6'</t>
  </si>
  <si>
    <t>10" x 8'</t>
  </si>
  <si>
    <t>10" x 9'</t>
  </si>
  <si>
    <t>STD</t>
  </si>
  <si>
    <t xml:space="preserve">Aspen Series </t>
  </si>
  <si>
    <t>price per door</t>
  </si>
  <si>
    <t xml:space="preserve">Casing </t>
  </si>
  <si>
    <t xml:space="preserve">7/16" x 2 1/8" </t>
  </si>
  <si>
    <t xml:space="preserve">3/4" x 3 1/2" </t>
  </si>
  <si>
    <t xml:space="preserve">3/4" x 3" </t>
  </si>
  <si>
    <t xml:space="preserve">5/8" x 2 3/4" </t>
  </si>
  <si>
    <t xml:space="preserve">5/8" x 2 1/8" </t>
  </si>
  <si>
    <t>#954</t>
  </si>
  <si>
    <t>#977</t>
  </si>
  <si>
    <t>#7705</t>
  </si>
  <si>
    <t>#7735</t>
  </si>
  <si>
    <t>#7714</t>
  </si>
  <si>
    <t>#5729</t>
  </si>
  <si>
    <t>#7976</t>
  </si>
  <si>
    <t>#7776</t>
  </si>
  <si>
    <t>#7736</t>
  </si>
  <si>
    <t>#5977</t>
  </si>
  <si>
    <t>#CR670</t>
  </si>
  <si>
    <t xml:space="preserve">5/8" x 3 1/8" </t>
  </si>
  <si>
    <t xml:space="preserve">3/4" x 3 1/4" </t>
  </si>
  <si>
    <t>Crown</t>
  </si>
  <si>
    <t>#5180</t>
  </si>
  <si>
    <t>#5981</t>
  </si>
  <si>
    <t>#5981H</t>
  </si>
  <si>
    <t>#7049</t>
  </si>
  <si>
    <t>#5985D</t>
  </si>
  <si>
    <t>#5984D</t>
  </si>
  <si>
    <t>#5982</t>
  </si>
  <si>
    <t>#5982H</t>
  </si>
  <si>
    <t>#90983</t>
  </si>
  <si>
    <t>#5980</t>
  </si>
  <si>
    <t>#5986D</t>
  </si>
  <si>
    <t>#CR699</t>
  </si>
  <si>
    <t>#5991</t>
  </si>
  <si>
    <t xml:space="preserve">5/8" x 4 1/4" </t>
  </si>
  <si>
    <t xml:space="preserve">5/8" x 3 5/16" </t>
  </si>
  <si>
    <t xml:space="preserve">1/2" x 3 5/8" </t>
  </si>
  <si>
    <t xml:space="preserve">1" x 3 5/8" </t>
  </si>
  <si>
    <t xml:space="preserve">1 3/16" x 5 3/8" </t>
  </si>
  <si>
    <t xml:space="preserve">1" x 5 15/16" </t>
  </si>
  <si>
    <t xml:space="preserve">1" x 6 3/8" </t>
  </si>
  <si>
    <t xml:space="preserve">Chair rail </t>
  </si>
  <si>
    <t>#5689</t>
  </si>
  <si>
    <t>#913</t>
  </si>
  <si>
    <t>#5987D</t>
  </si>
  <si>
    <t>#5744</t>
  </si>
  <si>
    <t>#5741H</t>
  </si>
  <si>
    <t xml:space="preserve">1 3/4" x 5/8" </t>
  </si>
  <si>
    <t xml:space="preserve">1" x 2/12" </t>
  </si>
  <si>
    <t xml:space="preserve">15/16" x 2 1/2" </t>
  </si>
  <si>
    <t xml:space="preserve">3/4" x 2 1/8" </t>
  </si>
  <si>
    <t xml:space="preserve">1" x 3 3/16" </t>
  </si>
  <si>
    <t xml:space="preserve">5/8" x 2 1/2" </t>
  </si>
  <si>
    <t>#653</t>
  </si>
  <si>
    <t xml:space="preserve">1 1/8" x 1 11/16" </t>
  </si>
  <si>
    <t>Baseboard</t>
  </si>
  <si>
    <t>#5955</t>
  </si>
  <si>
    <t>#976</t>
  </si>
  <si>
    <t>#CR678</t>
  </si>
  <si>
    <t>#5955H</t>
  </si>
  <si>
    <t>#976H</t>
  </si>
  <si>
    <t>#5956</t>
  </si>
  <si>
    <t>#5737</t>
  </si>
  <si>
    <t>#7711</t>
  </si>
  <si>
    <t>#5708</t>
  </si>
  <si>
    <t>#7706</t>
  </si>
  <si>
    <t>#5709</t>
  </si>
  <si>
    <t xml:space="preserve">5/16" x 3 1/8" </t>
  </si>
  <si>
    <t xml:space="preserve">5/8" x 5 9/16" </t>
  </si>
  <si>
    <t xml:space="preserve">5/8" x 6 1/2" </t>
  </si>
  <si>
    <t xml:space="preserve">1/2" x 4 1/8" </t>
  </si>
  <si>
    <t xml:space="preserve">5/8" x 5 1/4" </t>
  </si>
  <si>
    <t xml:space="preserve">5/8" x 5 1/2" </t>
  </si>
  <si>
    <t xml:space="preserve">3/8" x 6 1/2" </t>
  </si>
  <si>
    <t xml:space="preserve">1/2" x 5 1/4" </t>
  </si>
  <si>
    <t xml:space="preserve">5/8" x 4 3/16" </t>
  </si>
  <si>
    <t xml:space="preserve">5/8" x 5" </t>
  </si>
  <si>
    <t>Rosettes</t>
  </si>
  <si>
    <t>#6129</t>
  </si>
  <si>
    <t>#6139</t>
  </si>
  <si>
    <t xml:space="preserve">3 3/4" x 7/8" </t>
  </si>
  <si>
    <t xml:space="preserve">3" x 3/4" </t>
  </si>
  <si>
    <t xml:space="preserve">Arch Casing </t>
  </si>
  <si>
    <t xml:space="preserve">Arch, Ellipse, Circle or Oval </t>
  </si>
  <si>
    <t>/ft</t>
  </si>
  <si>
    <t>ea</t>
  </si>
  <si>
    <t>c/w Jamb MDF regular 4 1/2x9/16", standard Casing and hardware</t>
  </si>
  <si>
    <t xml:space="preserve">Slider white board 0-47" x 80-1/2" 2 Panels WHITE      </t>
  </si>
  <si>
    <t xml:space="preserve">Slider white board 48"-59" x 80-1/2" 2 Panels WHITE      </t>
  </si>
  <si>
    <t xml:space="preserve">Slider white board 60"-71" x 80-1/2" 2 Panels WHITE      </t>
  </si>
  <si>
    <t xml:space="preserve">Slider white board 72"-83" x 80-1/2" 2 Panels WHITE      </t>
  </si>
  <si>
    <t xml:space="preserve">Slider white board 84"-95" x 80-1/2" 2 Panels WHITE      </t>
  </si>
  <si>
    <t xml:space="preserve">Slider white board 96"-107" x 80-1/2" 3 Panels WHITE      </t>
  </si>
  <si>
    <t xml:space="preserve">Slider white board 108"-119" x 80-1/2" 3 Panels WHITE      </t>
  </si>
  <si>
    <t xml:space="preserve">Slider white board 120"-142" x 80-1/2" 3 Panels WHITE      </t>
  </si>
  <si>
    <t xml:space="preserve">Slider white board 143"+ x 80-1/2" 4 Panels WHITE      </t>
  </si>
  <si>
    <t xml:space="preserve">Mirrored Slider white frame 0-47" x 80-1/2" 2 Panels       </t>
  </si>
  <si>
    <t xml:space="preserve">Mirrored Slider white frame 48"-59" x 80-1/2" 2 Panels WHITE      </t>
  </si>
  <si>
    <t xml:space="preserve">Mirrored Slider white frame 60"-71" x 80-1/2" 2 Panels WHITE      </t>
  </si>
  <si>
    <t xml:space="preserve">Mirrored Slider white frame 72"-83" x 80-1/2" 2 Panels WHITE      </t>
  </si>
  <si>
    <t xml:space="preserve">Mirrored Slider white frame 84"-95" x 80-1/2" 2 Panels WHITE      </t>
  </si>
  <si>
    <t xml:space="preserve">Mirrored Slider white frame 96"-120" x 80-1/2" 3 Panels WHITE      </t>
  </si>
  <si>
    <t xml:space="preserve">Door Transom 3' </t>
  </si>
  <si>
    <t xml:space="preserve">Door Transom 5' </t>
  </si>
  <si>
    <t xml:space="preserve">with jamb and casing 0-72" 2 Panels </t>
  </si>
  <si>
    <t xml:space="preserve">Shoemould pine </t>
  </si>
  <si>
    <t>/room</t>
  </si>
  <si>
    <t xml:space="preserve">White shelving incl. Closed rod under 5'-0" </t>
  </si>
  <si>
    <t xml:space="preserve">Rod only </t>
  </si>
  <si>
    <t xml:space="preserve">White shelving  1" x 3-5/8" x 16" over 5'-0" long </t>
  </si>
  <si>
    <t xml:space="preserve">White shelving  1" x 3-5/8" x 16" under 5'-0" long </t>
  </si>
  <si>
    <t xml:space="preserve">White shelving  1" x 3-5/8" x 12" </t>
  </si>
  <si>
    <t xml:space="preserve">Black Civic Address </t>
  </si>
  <si>
    <t xml:space="preserve">Black Civic Address &amp; Black Mailbox Bristol </t>
  </si>
  <si>
    <t xml:space="preserve">FRENCH DOORS </t>
  </si>
  <si>
    <t xml:space="preserve">Paint grade </t>
  </si>
  <si>
    <t xml:space="preserve">Oak </t>
  </si>
  <si>
    <t xml:space="preserve">Birch </t>
  </si>
  <si>
    <t xml:space="preserve">Brass of silver mullions, 22" - 26" doors </t>
  </si>
  <si>
    <t xml:space="preserve">Brass of silver mullions, 28" - 30" doors </t>
  </si>
  <si>
    <t>Colonial (Bostonian) (Bostonian) Doors &amp; French Doors</t>
  </si>
  <si>
    <t xml:space="preserve">note: metal mullions only available on Colonial (Bostonian) (Bostonian) doors </t>
  </si>
  <si>
    <t xml:space="preserve">Mirrored Slider Frameless 60" x 80-1/2" 2 Panels </t>
  </si>
  <si>
    <t xml:space="preserve">Mirrored Slider frameless 60"-71" x96" 2 Panels   </t>
  </si>
  <si>
    <t xml:space="preserve">Mirrored Slider frameless 72"-83" x 80-1/2" 2 Panels    </t>
  </si>
  <si>
    <t xml:space="preserve">Mirrored Slider frameless 72"-83" x96" 2 Panels    </t>
  </si>
  <si>
    <t>Upgrade White board Sliders to Wood (slab) Sliding door to match doorstyle with pull hardware &amp; HD track</t>
  </si>
  <si>
    <t>Attic Trap &amp; Styrofoam 24" x 30" R50</t>
  </si>
  <si>
    <t xml:space="preserve">Chair rail (Window Stool) </t>
  </si>
  <si>
    <t>Sliding Slab Doors - Bostonian (Colonial), Camden (Classic) &amp; Avalon (Clermont)</t>
  </si>
  <si>
    <t xml:space="preserve">Single Lite Frosted Glass Painted white </t>
  </si>
  <si>
    <t xml:space="preserve">Valecraft Initials: </t>
  </si>
  <si>
    <t xml:space="preserve">Contractor Initials: </t>
  </si>
  <si>
    <t xml:space="preserve">Special Glass (see glass colour samples for availabilitly) </t>
  </si>
  <si>
    <t>#954 H</t>
  </si>
  <si>
    <t>#613</t>
  </si>
  <si>
    <t>Toluca Series</t>
  </si>
  <si>
    <t>Bathroom Accessories</t>
  </si>
  <si>
    <t xml:space="preserve">Infinity Collection (Standard) </t>
  </si>
  <si>
    <t xml:space="preserve">Upgrade towel ring to towel bar </t>
  </si>
  <si>
    <t>Upgrade towel ring to towel bar</t>
  </si>
  <si>
    <t xml:space="preserve">Clear glass, wood mullions, 3, 4 or 5 lite, Shaker, 22", 24" or 26"   </t>
  </si>
  <si>
    <t>Clear glass, wood mullions, 3, 4, or 5 lite, Shaker, 28" or 30"</t>
  </si>
  <si>
    <t xml:space="preserve">MDF Shelf Support 1" x 3" </t>
  </si>
  <si>
    <t>Closet Support</t>
  </si>
  <si>
    <t>Closet Organizer</t>
  </si>
  <si>
    <t xml:space="preserve">Upgrade Standard doors to: </t>
  </si>
  <si>
    <t>Upgrade standard door Height to 96"</t>
  </si>
  <si>
    <t>110 MID</t>
  </si>
  <si>
    <t>110 END</t>
  </si>
  <si>
    <t>120 MID</t>
  </si>
  <si>
    <t>120 END</t>
  </si>
  <si>
    <t>130 MID</t>
  </si>
  <si>
    <t>130 END</t>
  </si>
  <si>
    <t>160-2 MID</t>
  </si>
  <si>
    <t>800 SERIES</t>
  </si>
  <si>
    <t>100 SERIES</t>
  </si>
  <si>
    <t>804 - 3 BED</t>
  </si>
  <si>
    <t>825 - 3 BED</t>
  </si>
  <si>
    <t>1000 SERIES</t>
  </si>
  <si>
    <t>1016 A</t>
  </si>
  <si>
    <t>1030 C</t>
  </si>
  <si>
    <t>1010 - A, B &amp; C</t>
  </si>
  <si>
    <t>1015 - A, B &amp; C</t>
  </si>
  <si>
    <t>1016 B &amp; C</t>
  </si>
  <si>
    <t>1020 - A, B &amp; C</t>
  </si>
  <si>
    <t>1026 - A, B &amp; C</t>
  </si>
  <si>
    <t>1030 A &amp; B</t>
  </si>
  <si>
    <t>1046 - A, B &amp; C</t>
  </si>
  <si>
    <t>1050 - A, B &amp; C</t>
  </si>
  <si>
    <t>1086 - A, B &amp; C</t>
  </si>
  <si>
    <t>PO REQUIRED</t>
  </si>
  <si>
    <t>804 - 2 BED</t>
  </si>
  <si>
    <t xml:space="preserve">     Hourly Rate for repairs and authorized service outside of contractual obligations is: </t>
  </si>
  <si>
    <t>Cold Storage Door Solid</t>
  </si>
  <si>
    <t>Cold Storage Door Hardware</t>
  </si>
  <si>
    <t>Door Closer</t>
  </si>
  <si>
    <t>Peep Hole</t>
  </si>
  <si>
    <t>Cold Storage Doors</t>
  </si>
  <si>
    <t>Add ons</t>
  </si>
  <si>
    <t>Metal Mullions</t>
  </si>
  <si>
    <t>Double Action Hinges</t>
  </si>
  <si>
    <t>73" - 108" 3 Panels</t>
  </si>
  <si>
    <t>109" - 120" 4 Panels</t>
  </si>
  <si>
    <t xml:space="preserve">Shoemould Oak </t>
  </si>
  <si>
    <t>DECO MOULDING 5/16" X 3/4" FJ # 695-31192</t>
  </si>
  <si>
    <t>DECO MOULDING 9/16" X 1 1/8" FJ  # 00696-31192C</t>
  </si>
  <si>
    <t>MDF Cap 1" x 6"</t>
  </si>
  <si>
    <t>MDF Cap 1" x 8"</t>
  </si>
  <si>
    <t>Oak Cap 1" x 6"</t>
  </si>
  <si>
    <t>Oak Cap 1" x  8"</t>
  </si>
  <si>
    <t>Birch or Maple Cap 1" x 6"</t>
  </si>
  <si>
    <t>Prices per door</t>
  </si>
  <si>
    <t xml:space="preserve">Cambridge (2 panel Square Top) </t>
  </si>
  <si>
    <t xml:space="preserve">Craftsman III (Smooth 3 panel) </t>
  </si>
  <si>
    <t>Stain - Solid Door, jamb &amp; Casing</t>
  </si>
  <si>
    <t xml:space="preserve">Stain - Glass Door, jamb, casing </t>
  </si>
  <si>
    <t xml:space="preserve">Stain - Glass Door only  </t>
  </si>
  <si>
    <t xml:space="preserve">No lite </t>
  </si>
  <si>
    <t xml:space="preserve">Single Lite (1000) </t>
  </si>
  <si>
    <t xml:space="preserve">Clear glass, wood mullions, 4, 5, 10 or 15 lite, Colonial (Bostonian), 28" or 30" </t>
  </si>
  <si>
    <t xml:space="preserve">Clear glass, wood mullions, 4, 5 or 10 lite, Colonial (Bostonian), 22", 24" or 26"   </t>
  </si>
  <si>
    <t>Full price to add door</t>
  </si>
  <si>
    <t>Interior Knobs - in Satin Chrome, Satin Nickel, Iron Black or Venetian Bronze</t>
  </si>
  <si>
    <t xml:space="preserve">Laurel Series - Satin Chrome </t>
  </si>
  <si>
    <t>Laurel Series - Other colours</t>
  </si>
  <si>
    <t>Levers - in Satin Chrome, Satin Nickel, Iron Black or Venetian Bronze</t>
  </si>
  <si>
    <t>Levers - in Satin Chrome, Satin Nickel or Venetian Bronze</t>
  </si>
  <si>
    <t xml:space="preserve">Hawthorne </t>
  </si>
  <si>
    <t xml:space="preserve">Tavaris </t>
  </si>
  <si>
    <t>Exterior Gripsets - in Satin Chrome, Satin Nickel or Venetian Bronze</t>
  </si>
  <si>
    <t>Fireplace Mantles</t>
  </si>
  <si>
    <t>Pine or MDF</t>
  </si>
  <si>
    <t>Oak</t>
  </si>
  <si>
    <t>Birch</t>
  </si>
  <si>
    <t>Metro (Modern 3-sided)</t>
  </si>
  <si>
    <t>Décor (Transitional 3-sided)</t>
  </si>
  <si>
    <t>Sliding Doors Wood &amp; Frameless Glass &amp; Bi-Fold Continued</t>
  </si>
  <si>
    <t>Plain Round, Square or Tapered</t>
  </si>
  <si>
    <t>Fluted Round or Square</t>
  </si>
  <si>
    <t>825 - 4 BED</t>
  </si>
  <si>
    <t xml:space="preserve">     CONTRACT # </t>
  </si>
  <si>
    <t xml:space="preserve">  Work Schedule # :</t>
  </si>
  <si>
    <t>** PO REQUIRED **</t>
  </si>
  <si>
    <t>AREA/UPG</t>
  </si>
  <si>
    <t>4pc Ensuite</t>
  </si>
  <si>
    <t xml:space="preserve"> NOTE :   ALL INVOICES MUST INCLUDE THE FOLLOWING ITEMS</t>
  </si>
  <si>
    <t xml:space="preserve">   TERMS OF PAYMENT</t>
  </si>
  <si>
    <t xml:space="preserve">       SCHEDULE "C"</t>
  </si>
  <si>
    <t xml:space="preserve">        PROJECT :</t>
  </si>
  <si>
    <t xml:space="preserve">CONTRACT # </t>
  </si>
  <si>
    <t xml:space="preserve">            SERIES :</t>
  </si>
  <si>
    <t>4pc Ensuite - Double Sinks</t>
  </si>
  <si>
    <t>4 pc Ensuite - Separate Sink &amp; Shower</t>
  </si>
  <si>
    <t xml:space="preserve">5 pc Ensuite </t>
  </si>
  <si>
    <t xml:space="preserve">3PC Basement Bathroom </t>
  </si>
  <si>
    <t>Basement Bedroom</t>
  </si>
  <si>
    <t>DEERFIELD 2 &amp; RATHWELL LANDING</t>
  </si>
  <si>
    <t>P05 - 042 &amp; 056</t>
  </si>
  <si>
    <t>Traditional Crown in Main Floor Living areas only</t>
  </si>
  <si>
    <t>Transitional Crown in Main Floor Living Areas only</t>
  </si>
  <si>
    <t>Modern Baseboards and Casings throughout</t>
  </si>
  <si>
    <t xml:space="preserve">Modern Crown in Main Floor Living Areas only </t>
  </si>
  <si>
    <t>Transitional Baseboards and Casings throughout</t>
  </si>
  <si>
    <t>Curved Staircase</t>
  </si>
  <si>
    <t xml:space="preserve">4pc Ensuite w/ Tub &amp; Shower </t>
  </si>
  <si>
    <t>4pc Ensuite w/ 2 Sinks</t>
  </si>
  <si>
    <t>5pc Ensuite</t>
  </si>
  <si>
    <t xml:space="preserve">Recreation Room </t>
  </si>
  <si>
    <t>Transitional Baseboards and Casings throughout standard areas</t>
  </si>
  <si>
    <t>Modern Baseboards and Casings throughout standard areas</t>
  </si>
  <si>
    <t>105 END 3 BED</t>
  </si>
  <si>
    <t>105 END 2 BED</t>
  </si>
  <si>
    <t>4PC Ensuite</t>
  </si>
  <si>
    <t>5PC Ensuite</t>
  </si>
  <si>
    <t>810 - 3 BED</t>
  </si>
  <si>
    <t>810 - 4 BED</t>
  </si>
  <si>
    <t>Kitchen w/ Corner Pantry</t>
  </si>
  <si>
    <t>1016 A w/ Loft 3 BED</t>
  </si>
  <si>
    <t>1016 A w/ Loft 4 BED</t>
  </si>
  <si>
    <t xml:space="preserve">170 END 3 BED </t>
  </si>
  <si>
    <t xml:space="preserve">170 END 4 BED </t>
  </si>
  <si>
    <t xml:space="preserve">W/O </t>
  </si>
  <si>
    <t xml:space="preserve">W/O Difference </t>
  </si>
  <si>
    <t>Sunroom</t>
  </si>
  <si>
    <t xml:space="preserve">Bedroom #3 (Closet) </t>
  </si>
  <si>
    <t>4pc Main Bathroom - Double Sinks</t>
  </si>
  <si>
    <t>1035 A Corner</t>
  </si>
  <si>
    <t>Ground Floor Office/2nd Floor Laundry</t>
  </si>
  <si>
    <t xml:space="preserve">5 pc Ensuite Elevation A </t>
  </si>
  <si>
    <t>5 pc Ensuite Elevation B &amp; C</t>
  </si>
  <si>
    <t>Jack &amp; Jill Bathroom</t>
  </si>
  <si>
    <t>Vedani Series</t>
  </si>
  <si>
    <t>Halifax Series</t>
  </si>
  <si>
    <t>Closet Sliders, Alternate Layout</t>
  </si>
  <si>
    <t>n/a</t>
  </si>
  <si>
    <t>140 MID/END</t>
  </si>
  <si>
    <t xml:space="preserve">Delete Entry Bench </t>
  </si>
  <si>
    <t>1035 - A &amp; B</t>
  </si>
  <si>
    <t>1035 - C</t>
  </si>
  <si>
    <t>Optional Laundry Room</t>
  </si>
  <si>
    <t>5 pc Ensuite - Tub &amp; Shower</t>
  </si>
  <si>
    <r>
      <t>PH door HC 1-3/8" Colonial (Bostonian) (Bostonian), Camden Textured,</t>
    </r>
    <r>
      <rPr>
        <b/>
        <strike/>
        <sz val="11"/>
        <rFont val="Arial"/>
        <family val="2"/>
      </rPr>
      <t xml:space="preserve"> </t>
    </r>
    <r>
      <rPr>
        <b/>
        <sz val="11"/>
        <rFont val="Arial"/>
        <family val="2"/>
      </rPr>
      <t>Avalon Textured, Continental Smooth</t>
    </r>
  </si>
  <si>
    <t>PH S/C 1-3/8" SAFE &amp; SOUND Colonial (Bostonian) (Bostonian), Camden Textured, Avalon Textured, Continental Smooth</t>
  </si>
  <si>
    <t xml:space="preserve"> Colonist Textured (6 panel square top)</t>
  </si>
  <si>
    <t xml:space="preserve">Camden Smooth (2 Panel Arch Top) </t>
  </si>
  <si>
    <t xml:space="preserve">Monroe Smooth (2 panel) </t>
  </si>
  <si>
    <t xml:space="preserve">Avalon Textured (3 panel) </t>
  </si>
  <si>
    <t xml:space="preserve">Rockport Smooth(5 panel) </t>
  </si>
  <si>
    <t xml:space="preserve">Conmore Smooth doors 5 Panel, per door </t>
  </si>
  <si>
    <t xml:space="preserve">Madison Smooth (1 square panel) </t>
  </si>
  <si>
    <t>Exterior Gripsets - in Satin Chrome, Satin Nickel, Iron Black or Venetian Bronze</t>
  </si>
  <si>
    <t>Exterior Gripsets - in Satin Nickel, Iron Black or Venetian Bronze</t>
  </si>
  <si>
    <t xml:space="preserve">Ashfield </t>
  </si>
  <si>
    <t>Levers - in Satin Chrome, Satin Nickel, Venetian Bronze, or Iron Black</t>
  </si>
  <si>
    <t>Modern Casing 1113-9</t>
  </si>
  <si>
    <t xml:space="preserve">Modern Crown Molding 2192A-9 </t>
  </si>
  <si>
    <t>#5706A</t>
  </si>
  <si>
    <t xml:space="preserve">Extended Window </t>
  </si>
  <si>
    <t xml:space="preserve">Added Window </t>
  </si>
  <si>
    <t>Added Transom</t>
  </si>
  <si>
    <t>Delete Standard Fixtures Throughout</t>
  </si>
  <si>
    <t xml:space="preserve">Soho Collection - Satin Nickel, Chrome &amp; Satin Nickel - Upgrade from Infinity Collection </t>
  </si>
  <si>
    <t>Bentley Collection - Brushed Nickel &amp; Chrome- Upgrade from Infinity Collection</t>
  </si>
  <si>
    <t xml:space="preserve">White shelving incl. Closed rod over 5'-0" </t>
  </si>
  <si>
    <t>/lft</t>
  </si>
  <si>
    <t xml:space="preserve">/room </t>
  </si>
  <si>
    <t xml:space="preserve">Optional Kitchen #2 (Credit Corner Pantry) </t>
  </si>
  <si>
    <t xml:space="preserve">Optional Kitchen #2 (Add Corner Pantry) </t>
  </si>
  <si>
    <t xml:space="preserve">Optional Kitchen #1 (credit corner pantry) </t>
  </si>
  <si>
    <t xml:space="preserve">Optional Kitchen #2 (credit corner pantry) </t>
  </si>
  <si>
    <t xml:space="preserve">Optional Kitchen #3 (Credit Corner Pantry) </t>
  </si>
  <si>
    <t xml:space="preserve">Optional Kitchen #1 &amp; 2 (Credit Corner Pantry) </t>
  </si>
  <si>
    <t xml:space="preserve">Optional Kitchen #2 &amp; 3 (Credit Corner Pantry) </t>
  </si>
  <si>
    <t xml:space="preserve">Optional Kitchen #1, 2 &amp; 3 (Credit Corner Pantry) </t>
  </si>
  <si>
    <t xml:space="preserve">Builder Initials: </t>
  </si>
  <si>
    <t xml:space="preserve">This layout changed.. </t>
  </si>
  <si>
    <t>S/B reviewed</t>
  </si>
  <si>
    <t>This is standard</t>
  </si>
  <si>
    <t>ALL PRICING IS IN FULL SO UPGRADES WOULD BE DIFFERENCES</t>
  </si>
  <si>
    <t>CREDITS FOR STANDARDS</t>
  </si>
  <si>
    <t>April 1, 2020 to March 31, 2021</t>
  </si>
  <si>
    <t>DEERFIELD VILLAGE 2</t>
  </si>
  <si>
    <t>5000 SERIES</t>
  </si>
  <si>
    <t>P05 - 042</t>
  </si>
  <si>
    <t>MDF</t>
  </si>
  <si>
    <t xml:space="preserve">Modern Type 1 (Beam Mantle) </t>
  </si>
  <si>
    <t>Price includes the upgrade of the passage or privacy hardware. Hinges to be matching colours. Price per door over contract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</si>
</sst>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5" formatCode="_-&quot;$&quot;* #,##0.00_-;\-&quot;$&quot;* #,##0.00_-;_-&quot;$&quot;* &quot;-&quot;??_-;_-@_-"/>
    <numFmt numFmtId="166" formatCode="0.00_)"/>
    <numFmt numFmtId="167" formatCode="mmmm\ d\,\ yyyy"/>
    <numFmt numFmtId="168" formatCode="0_)"/>
    <numFmt numFmtId="169" formatCode="&quot;$&quot;#,##0.00"/>
    <numFmt numFmtId="170" formatCode="&quot;$&quot;#,##0"/>
  </numFmts>
  <fonts count="58">
    <font>
      <sz val="12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P-CHNCRY"/>
    </font>
    <font>
      <b/>
      <sz val="10"/>
      <name val="P-CHNCRY"/>
    </font>
    <font>
      <sz val="10"/>
      <name val="Times New Roman"/>
      <family val="1"/>
    </font>
    <font>
      <b/>
      <i/>
      <sz val="10"/>
      <name val="P-AVGARD"/>
    </font>
    <font>
      <b/>
      <sz val="10"/>
      <name val="Times New Roman"/>
      <family val="1"/>
    </font>
    <font>
      <b/>
      <i/>
      <sz val="10"/>
      <name val="Times New Roman"/>
      <family val="1"/>
    </font>
    <font>
      <u/>
      <sz val="10"/>
      <name val="Times New Roman"/>
      <family val="1"/>
    </font>
    <font>
      <b/>
      <u/>
      <sz val="10"/>
      <name val="Times New Roman"/>
      <family val="1"/>
    </font>
    <font>
      <b/>
      <u/>
      <sz val="12"/>
      <name val="Times New Roman"/>
      <family val="1"/>
    </font>
    <font>
      <u/>
      <sz val="12"/>
      <name val="Arial"/>
      <family val="2"/>
    </font>
    <font>
      <sz val="11"/>
      <name val="Times New Roman"/>
      <family val="1"/>
    </font>
    <font>
      <b/>
      <sz val="10"/>
      <name val="P-AVGARD"/>
    </font>
    <font>
      <sz val="12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name val="P-AVGARD"/>
    </font>
    <font>
      <b/>
      <sz val="14"/>
      <name val="Times New Roman"/>
      <family val="1"/>
    </font>
    <font>
      <sz val="12"/>
      <name val="Arial"/>
      <family val="2"/>
    </font>
    <font>
      <b/>
      <i/>
      <u val="double"/>
      <sz val="16"/>
      <name val="Arial"/>
      <family val="2"/>
    </font>
    <font>
      <sz val="12"/>
      <name val="P-CHNCRY"/>
    </font>
    <font>
      <u val="double"/>
      <sz val="10"/>
      <name val="Times New Roman"/>
      <family val="1"/>
    </font>
    <font>
      <b/>
      <sz val="12"/>
      <name val="P-CHNCRY"/>
    </font>
    <font>
      <sz val="12"/>
      <name val="Arial"/>
      <family val="2"/>
    </font>
    <font>
      <b/>
      <sz val="14"/>
      <name val="P-CHNCRY"/>
    </font>
    <font>
      <sz val="14"/>
      <name val="P-CHNCRY"/>
    </font>
    <font>
      <sz val="14"/>
      <name val="Arial"/>
      <family val="2"/>
    </font>
    <font>
      <sz val="14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u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2"/>
      <name val="Arial"/>
      <family val="2"/>
    </font>
    <font>
      <b/>
      <u/>
      <sz val="11"/>
      <name val="Arial"/>
      <family val="2"/>
    </font>
    <font>
      <b/>
      <u/>
      <sz val="14"/>
      <name val="Times New Roman"/>
      <family val="1"/>
    </font>
    <font>
      <u/>
      <sz val="14"/>
      <name val="Times New Roman"/>
      <family val="1"/>
    </font>
    <font>
      <i/>
      <sz val="11"/>
      <name val="Arial"/>
      <family val="2"/>
    </font>
    <font>
      <b/>
      <sz val="10"/>
      <name val="Calibri"/>
      <family val="2"/>
    </font>
    <font>
      <sz val="9"/>
      <name val="P-CHNCRY"/>
    </font>
    <font>
      <b/>
      <sz val="11"/>
      <name val="P-CHNCRY"/>
    </font>
    <font>
      <b/>
      <i/>
      <sz val="12"/>
      <name val="P-CHNCRY"/>
    </font>
    <font>
      <i/>
      <sz val="10"/>
      <name val="P-AVGARD"/>
    </font>
    <font>
      <b/>
      <sz val="12"/>
      <name val="P-AVGARD"/>
    </font>
    <font>
      <b/>
      <i/>
      <sz val="9"/>
      <name val="Times New Roman"/>
      <family val="1"/>
    </font>
    <font>
      <b/>
      <u val="double"/>
      <sz val="14"/>
      <name val="Arial"/>
      <family val="2"/>
    </font>
    <font>
      <b/>
      <i/>
      <sz val="12"/>
      <name val="Arial"/>
      <family val="2"/>
    </font>
    <font>
      <b/>
      <strike/>
      <sz val="11"/>
      <name val="Arial"/>
      <family val="2"/>
    </font>
    <font>
      <strike/>
      <sz val="12"/>
      <color rgb="FFFF0000"/>
      <name val="Arial"/>
      <family val="2"/>
    </font>
    <font>
      <i/>
      <sz val="8"/>
      <name val="P-AVGARD"/>
    </font>
    <font>
      <b/>
      <sz val="9"/>
      <name val="P-CHNCRY"/>
    </font>
  </fonts>
  <fills count="8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lightGray">
        <fgColor indexed="8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</fills>
  <borders count="125">
    <border>
      <left/>
      <right/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8"/>
      </bottom>
      <diagonal/>
    </border>
    <border>
      <left/>
      <right style="double">
        <color indexed="64"/>
      </right>
      <top/>
      <bottom style="double">
        <color indexed="8"/>
      </bottom>
      <diagonal/>
    </border>
    <border>
      <left style="double">
        <color indexed="64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8"/>
      </top>
      <bottom style="double">
        <color indexed="8"/>
      </bottom>
      <diagonal/>
    </border>
    <border>
      <left style="double">
        <color indexed="64"/>
      </left>
      <right style="double">
        <color indexed="64"/>
      </right>
      <top/>
      <bottom style="thin">
        <color indexed="8"/>
      </bottom>
      <diagonal/>
    </border>
    <border>
      <left style="double">
        <color indexed="64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64"/>
      </left>
      <right style="double">
        <color indexed="64"/>
      </right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/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double">
        <color indexed="64"/>
      </right>
      <top/>
      <bottom style="thin">
        <color indexed="8"/>
      </bottom>
      <diagonal/>
    </border>
    <border>
      <left style="double">
        <color indexed="64"/>
      </left>
      <right/>
      <top/>
      <bottom style="double">
        <color indexed="8"/>
      </bottom>
      <diagonal/>
    </border>
    <border>
      <left style="double">
        <color indexed="64"/>
      </left>
      <right/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1">
    <xf numFmtId="166" fontId="0" fillId="0" borderId="0"/>
    <xf numFmtId="44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166" fontId="22" fillId="0" borderId="0"/>
    <xf numFmtId="166" fontId="22" fillId="0" borderId="0"/>
    <xf numFmtId="44" fontId="2" fillId="0" borderId="0" applyFont="0" applyFill="0" applyBorder="0" applyAlignment="0" applyProtection="0"/>
  </cellStyleXfs>
  <cellXfs count="716">
    <xf numFmtId="166" fontId="0" fillId="0" borderId="0" xfId="0"/>
    <xf numFmtId="166" fontId="5" fillId="0" borderId="2" xfId="0" applyNumberFormat="1" applyFont="1" applyBorder="1" applyProtection="1"/>
    <xf numFmtId="166" fontId="5" fillId="0" borderId="3" xfId="0" applyNumberFormat="1" applyFont="1" applyBorder="1" applyProtection="1"/>
    <xf numFmtId="166" fontId="5" fillId="0" borderId="0" xfId="0" applyFont="1" applyBorder="1"/>
    <xf numFmtId="166" fontId="5" fillId="0" borderId="5" xfId="0" applyNumberFormat="1" applyFont="1" applyBorder="1" applyProtection="1"/>
    <xf numFmtId="166" fontId="13" fillId="0" borderId="2" xfId="0" applyNumberFormat="1" applyFont="1" applyBorder="1" applyProtection="1"/>
    <xf numFmtId="166" fontId="13" fillId="0" borderId="10" xfId="0" applyNumberFormat="1" applyFont="1" applyBorder="1" applyProtection="1"/>
    <xf numFmtId="166" fontId="5" fillId="0" borderId="10" xfId="0" applyNumberFormat="1" applyFont="1" applyBorder="1" applyProtection="1"/>
    <xf numFmtId="166" fontId="9" fillId="0" borderId="0" xfId="0" applyFont="1" applyBorder="1" applyProtection="1"/>
    <xf numFmtId="166" fontId="5" fillId="0" borderId="0" xfId="0" applyFont="1" applyBorder="1" applyProtection="1"/>
    <xf numFmtId="166" fontId="10" fillId="0" borderId="0" xfId="0" applyFont="1" applyBorder="1" applyProtection="1"/>
    <xf numFmtId="166" fontId="7" fillId="0" borderId="0" xfId="0" applyFont="1" applyBorder="1" applyProtection="1"/>
    <xf numFmtId="166" fontId="13" fillId="0" borderId="25" xfId="0" applyNumberFormat="1" applyFont="1" applyBorder="1" applyProtection="1"/>
    <xf numFmtId="166" fontId="5" fillId="0" borderId="26" xfId="0" applyNumberFormat="1" applyFont="1" applyBorder="1" applyProtection="1"/>
    <xf numFmtId="166" fontId="16" fillId="0" borderId="5" xfId="0" applyNumberFormat="1" applyFont="1" applyBorder="1" applyAlignment="1" applyProtection="1">
      <alignment horizontal="left"/>
    </xf>
    <xf numFmtId="166" fontId="22" fillId="0" borderId="0" xfId="0" applyFont="1"/>
    <xf numFmtId="166" fontId="5" fillId="0" borderId="29" xfId="0" applyFont="1" applyBorder="1" applyProtection="1"/>
    <xf numFmtId="166" fontId="18" fillId="0" borderId="29" xfId="0" applyFont="1" applyBorder="1" applyProtection="1"/>
    <xf numFmtId="166" fontId="17" fillId="0" borderId="29" xfId="0" applyFont="1" applyBorder="1" applyProtection="1"/>
    <xf numFmtId="0" fontId="13" fillId="0" borderId="20" xfId="0" applyNumberFormat="1" applyFont="1" applyBorder="1" applyAlignment="1">
      <alignment horizontal="center"/>
    </xf>
    <xf numFmtId="166" fontId="13" fillId="0" borderId="37" xfId="0" applyNumberFormat="1" applyFont="1" applyBorder="1" applyProtection="1"/>
    <xf numFmtId="166" fontId="5" fillId="0" borderId="38" xfId="0" applyFont="1" applyBorder="1" applyProtection="1"/>
    <xf numFmtId="166" fontId="5" fillId="0" borderId="39" xfId="0" applyNumberFormat="1" applyFont="1" applyBorder="1" applyProtection="1"/>
    <xf numFmtId="166" fontId="5" fillId="0" borderId="40" xfId="0" applyFont="1" applyBorder="1" applyAlignment="1">
      <alignment horizontal="center"/>
    </xf>
    <xf numFmtId="166" fontId="5" fillId="0" borderId="41" xfId="0" applyNumberFormat="1" applyFont="1" applyBorder="1" applyProtection="1"/>
    <xf numFmtId="166" fontId="8" fillId="0" borderId="31" xfId="0" applyFont="1" applyBorder="1"/>
    <xf numFmtId="166" fontId="7" fillId="0" borderId="32" xfId="0" applyFont="1" applyBorder="1"/>
    <xf numFmtId="166" fontId="5" fillId="0" borderId="30" xfId="0" applyFont="1" applyBorder="1"/>
    <xf numFmtId="166" fontId="7" fillId="0" borderId="30" xfId="0" applyFont="1" applyBorder="1"/>
    <xf numFmtId="166" fontId="5" fillId="0" borderId="29" xfId="0" applyFont="1" applyBorder="1"/>
    <xf numFmtId="166" fontId="0" fillId="0" borderId="31" xfId="0" applyBorder="1"/>
    <xf numFmtId="166" fontId="0" fillId="0" borderId="4" xfId="0" applyBorder="1"/>
    <xf numFmtId="166" fontId="11" fillId="0" borderId="4" xfId="0" applyFont="1" applyBorder="1" applyAlignment="1">
      <alignment horizontal="center"/>
    </xf>
    <xf numFmtId="166" fontId="0" fillId="0" borderId="4" xfId="0" applyBorder="1" applyAlignment="1">
      <alignment horizontal="left"/>
    </xf>
    <xf numFmtId="166" fontId="12" fillId="0" borderId="4" xfId="0" applyFont="1" applyBorder="1" applyAlignment="1">
      <alignment horizontal="left"/>
    </xf>
    <xf numFmtId="166" fontId="12" fillId="0" borderId="32" xfId="0" applyFont="1" applyBorder="1"/>
    <xf numFmtId="166" fontId="27" fillId="0" borderId="0" xfId="0" applyFont="1"/>
    <xf numFmtId="166" fontId="30" fillId="0" borderId="0" xfId="0" applyFont="1"/>
    <xf numFmtId="0" fontId="21" fillId="0" borderId="20" xfId="0" applyNumberFormat="1" applyFont="1" applyBorder="1" applyAlignment="1">
      <alignment horizontal="center" vertical="center"/>
    </xf>
    <xf numFmtId="1" fontId="31" fillId="0" borderId="2" xfId="0" applyNumberFormat="1" applyFont="1" applyBorder="1" applyAlignment="1" applyProtection="1">
      <alignment horizontal="center" vertical="center"/>
    </xf>
    <xf numFmtId="1" fontId="31" fillId="0" borderId="10" xfId="0" applyNumberFormat="1" applyFont="1" applyBorder="1" applyAlignment="1" applyProtection="1">
      <alignment horizontal="center" vertical="center"/>
    </xf>
    <xf numFmtId="0" fontId="21" fillId="0" borderId="20" xfId="0" applyNumberFormat="1" applyFont="1" applyBorder="1" applyAlignment="1">
      <alignment vertical="center"/>
    </xf>
    <xf numFmtId="44" fontId="31" fillId="0" borderId="23" xfId="1" applyFont="1" applyBorder="1" applyAlignment="1" applyProtection="1">
      <alignment horizontal="center" vertical="center"/>
    </xf>
    <xf numFmtId="166" fontId="13" fillId="0" borderId="8" xfId="0" applyNumberFormat="1" applyFont="1" applyBorder="1" applyAlignment="1" applyProtection="1">
      <alignment vertical="center"/>
    </xf>
    <xf numFmtId="166" fontId="13" fillId="0" borderId="10" xfId="0" applyNumberFormat="1" applyFont="1" applyBorder="1" applyAlignment="1" applyProtection="1">
      <alignment vertical="center"/>
    </xf>
    <xf numFmtId="166" fontId="13" fillId="0" borderId="20" xfId="0" applyNumberFormat="1" applyFont="1" applyBorder="1" applyAlignment="1" applyProtection="1">
      <alignment vertical="center"/>
    </xf>
    <xf numFmtId="0" fontId="13" fillId="0" borderId="20" xfId="0" applyNumberFormat="1" applyFont="1" applyBorder="1" applyAlignment="1">
      <alignment horizontal="center" vertical="center"/>
    </xf>
    <xf numFmtId="166" fontId="13" fillId="0" borderId="2" xfId="0" applyNumberFormat="1" applyFont="1" applyBorder="1" applyAlignment="1" applyProtection="1">
      <alignment vertical="center"/>
    </xf>
    <xf numFmtId="166" fontId="13" fillId="0" borderId="23" xfId="0" applyNumberFormat="1" applyFont="1" applyBorder="1" applyAlignment="1" applyProtection="1">
      <alignment vertical="center"/>
    </xf>
    <xf numFmtId="0" fontId="16" fillId="0" borderId="20" xfId="0" applyNumberFormat="1" applyFont="1" applyBorder="1" applyAlignment="1">
      <alignment horizontal="center" vertical="center"/>
    </xf>
    <xf numFmtId="166" fontId="13" fillId="0" borderId="25" xfId="0" applyNumberFormat="1" applyFont="1" applyBorder="1" applyAlignment="1" applyProtection="1">
      <alignment vertical="center"/>
    </xf>
    <xf numFmtId="44" fontId="15" fillId="0" borderId="20" xfId="1" applyFont="1" applyBorder="1" applyAlignment="1" applyProtection="1">
      <alignment vertical="center"/>
    </xf>
    <xf numFmtId="166" fontId="13" fillId="0" borderId="37" xfId="0" applyNumberFormat="1" applyFont="1" applyBorder="1" applyAlignment="1" applyProtection="1">
      <alignment vertical="center"/>
    </xf>
    <xf numFmtId="166" fontId="16" fillId="0" borderId="5" xfId="0" applyNumberFormat="1" applyFont="1" applyBorder="1" applyAlignment="1" applyProtection="1">
      <alignment horizontal="left" vertical="center"/>
    </xf>
    <xf numFmtId="166" fontId="5" fillId="0" borderId="10" xfId="0" applyNumberFormat="1" applyFont="1" applyBorder="1" applyAlignment="1" applyProtection="1">
      <alignment vertical="center"/>
    </xf>
    <xf numFmtId="7" fontId="31" fillId="0" borderId="2" xfId="1" applyNumberFormat="1" applyFont="1" applyBorder="1" applyAlignment="1" applyProtection="1">
      <alignment horizontal="right" vertical="center"/>
    </xf>
    <xf numFmtId="44" fontId="31" fillId="0" borderId="10" xfId="1" applyFont="1" applyBorder="1" applyAlignment="1" applyProtection="1">
      <alignment horizontal="center" vertical="center"/>
    </xf>
    <xf numFmtId="166" fontId="24" fillId="0" borderId="29" xfId="0" applyFont="1" applyBorder="1" applyAlignment="1">
      <alignment vertical="center"/>
    </xf>
    <xf numFmtId="166" fontId="28" fillId="0" borderId="7" xfId="0" applyFont="1" applyBorder="1" applyAlignment="1">
      <alignment vertical="center"/>
    </xf>
    <xf numFmtId="166" fontId="24" fillId="0" borderId="7" xfId="0" applyFont="1" applyBorder="1" applyAlignment="1">
      <alignment vertical="center"/>
    </xf>
    <xf numFmtId="166" fontId="24" fillId="0" borderId="0" xfId="0" applyFont="1" applyBorder="1" applyAlignment="1">
      <alignment vertical="center"/>
    </xf>
    <xf numFmtId="17" fontId="24" fillId="0" borderId="0" xfId="0" applyNumberFormat="1" applyFont="1" applyBorder="1" applyAlignment="1">
      <alignment horizontal="right" vertical="center"/>
    </xf>
    <xf numFmtId="166" fontId="29" fillId="0" borderId="0" xfId="0" applyFont="1" applyBorder="1" applyAlignment="1">
      <alignment vertical="center"/>
    </xf>
    <xf numFmtId="166" fontId="27" fillId="0" borderId="0" xfId="0" applyFont="1" applyBorder="1" applyAlignment="1">
      <alignment vertical="center"/>
    </xf>
    <xf numFmtId="166" fontId="26" fillId="0" borderId="7" xfId="0" applyFont="1" applyBorder="1" applyAlignment="1">
      <alignment vertical="center"/>
    </xf>
    <xf numFmtId="166" fontId="24" fillId="0" borderId="30" xfId="0" applyFont="1" applyBorder="1" applyAlignment="1">
      <alignment vertical="center"/>
    </xf>
    <xf numFmtId="166" fontId="26" fillId="0" borderId="7" xfId="0" applyFont="1" applyBorder="1" applyAlignment="1">
      <alignment horizontal="center" vertical="center"/>
    </xf>
    <xf numFmtId="166" fontId="26" fillId="0" borderId="48" xfId="0" applyFont="1" applyBorder="1" applyAlignment="1">
      <alignment vertical="center"/>
    </xf>
    <xf numFmtId="166" fontId="16" fillId="0" borderId="8" xfId="0" applyNumberFormat="1" applyFont="1" applyBorder="1" applyAlignment="1" applyProtection="1">
      <alignment horizontal="left" vertical="center"/>
    </xf>
    <xf numFmtId="166" fontId="0" fillId="0" borderId="29" xfId="0" applyBorder="1" applyAlignment="1">
      <alignment vertical="center"/>
    </xf>
    <xf numFmtId="166" fontId="0" fillId="0" borderId="30" xfId="0" applyBorder="1" applyAlignment="1">
      <alignment vertical="center"/>
    </xf>
    <xf numFmtId="167" fontId="28" fillId="0" borderId="48" xfId="0" applyNumberFormat="1" applyFont="1" applyBorder="1" applyAlignment="1">
      <alignment horizontal="left" vertical="center"/>
    </xf>
    <xf numFmtId="166" fontId="30" fillId="0" borderId="30" xfId="0" applyFont="1" applyBorder="1" applyAlignment="1">
      <alignment vertical="center"/>
    </xf>
    <xf numFmtId="166" fontId="28" fillId="0" borderId="48" xfId="0" applyFont="1" applyBorder="1" applyAlignment="1">
      <alignment vertical="center"/>
    </xf>
    <xf numFmtId="166" fontId="3" fillId="0" borderId="31" xfId="0" applyFont="1" applyBorder="1" applyAlignment="1">
      <alignment vertical="center"/>
    </xf>
    <xf numFmtId="166" fontId="4" fillId="0" borderId="4" xfId="0" applyFont="1" applyBorder="1" applyAlignment="1">
      <alignment vertical="center"/>
    </xf>
    <xf numFmtId="166" fontId="3" fillId="0" borderId="4" xfId="0" applyFont="1" applyBorder="1" applyAlignment="1">
      <alignment vertical="center"/>
    </xf>
    <xf numFmtId="166" fontId="3" fillId="0" borderId="32" xfId="0" applyFont="1" applyBorder="1" applyAlignment="1">
      <alignment vertical="center"/>
    </xf>
    <xf numFmtId="166" fontId="17" fillId="0" borderId="34" xfId="0" applyFont="1" applyBorder="1" applyAlignment="1">
      <alignment horizontal="center" vertical="center"/>
    </xf>
    <xf numFmtId="166" fontId="20" fillId="0" borderId="44" xfId="0" applyFont="1" applyBorder="1" applyAlignment="1">
      <alignment horizontal="center" vertical="center"/>
    </xf>
    <xf numFmtId="166" fontId="20" fillId="0" borderId="45" xfId="0" applyFont="1" applyBorder="1" applyAlignment="1">
      <alignment horizontal="center" vertical="center"/>
    </xf>
    <xf numFmtId="166" fontId="19" fillId="0" borderId="18" xfId="0" applyFont="1" applyBorder="1" applyAlignment="1">
      <alignment horizontal="center" vertical="center"/>
    </xf>
    <xf numFmtId="166" fontId="19" fillId="0" borderId="17" xfId="0" applyFont="1" applyBorder="1" applyAlignment="1">
      <alignment horizontal="center" vertical="center"/>
    </xf>
    <xf numFmtId="166" fontId="17" fillId="0" borderId="46" xfId="0" applyFont="1" applyBorder="1" applyAlignment="1">
      <alignment horizontal="center" vertical="center"/>
    </xf>
    <xf numFmtId="166" fontId="17" fillId="0" borderId="17" xfId="0" applyFont="1" applyBorder="1" applyAlignment="1">
      <alignment horizontal="center" vertical="center"/>
    </xf>
    <xf numFmtId="166" fontId="0" fillId="0" borderId="20" xfId="0" applyBorder="1" applyAlignment="1">
      <alignment vertical="center"/>
    </xf>
    <xf numFmtId="166" fontId="14" fillId="0" borderId="19" xfId="0" applyFont="1" applyBorder="1" applyAlignment="1">
      <alignment horizontal="center" vertical="center"/>
    </xf>
    <xf numFmtId="166" fontId="14" fillId="0" borderId="18" xfId="0" applyFont="1" applyBorder="1" applyAlignment="1">
      <alignment horizontal="center" vertical="center"/>
    </xf>
    <xf numFmtId="166" fontId="14" fillId="0" borderId="6" xfId="0" applyFont="1" applyBorder="1" applyAlignment="1">
      <alignment horizontal="center" vertical="center"/>
    </xf>
    <xf numFmtId="166" fontId="14" fillId="0" borderId="12" xfId="0" applyFont="1" applyBorder="1" applyAlignment="1">
      <alignment horizontal="center" vertical="center"/>
    </xf>
    <xf numFmtId="166" fontId="14" fillId="0" borderId="22" xfId="0" applyFont="1" applyBorder="1" applyAlignment="1">
      <alignment horizontal="center" vertical="center"/>
    </xf>
    <xf numFmtId="166" fontId="6" fillId="0" borderId="14" xfId="0" applyFont="1" applyBorder="1" applyAlignment="1">
      <alignment vertical="center"/>
    </xf>
    <xf numFmtId="166" fontId="6" fillId="0" borderId="12" xfId="0" applyFont="1" applyBorder="1" applyAlignment="1">
      <alignment vertical="center"/>
    </xf>
    <xf numFmtId="166" fontId="6" fillId="0" borderId="33" xfId="0" applyFont="1" applyBorder="1" applyAlignment="1">
      <alignment vertical="center"/>
    </xf>
    <xf numFmtId="166" fontId="7" fillId="0" borderId="20" xfId="0" applyFont="1" applyBorder="1" applyAlignment="1">
      <alignment horizontal="center" vertical="center"/>
    </xf>
    <xf numFmtId="166" fontId="14" fillId="0" borderId="7" xfId="0" applyFont="1" applyBorder="1" applyAlignment="1">
      <alignment horizontal="center" vertical="center"/>
    </xf>
    <xf numFmtId="1" fontId="14" fillId="0" borderId="2" xfId="0" applyNumberFormat="1" applyFont="1" applyBorder="1" applyAlignment="1">
      <alignment horizontal="center" vertical="center"/>
    </xf>
    <xf numFmtId="1" fontId="14" fillId="0" borderId="10" xfId="0" applyNumberFormat="1" applyFont="1" applyBorder="1" applyAlignment="1">
      <alignment horizontal="center" vertical="center"/>
    </xf>
    <xf numFmtId="1" fontId="14" fillId="0" borderId="23" xfId="0" applyNumberFormat="1" applyFont="1" applyBorder="1" applyAlignment="1">
      <alignment horizontal="center" vertical="center"/>
    </xf>
    <xf numFmtId="166" fontId="6" fillId="0" borderId="8" xfId="0" applyFont="1" applyBorder="1" applyAlignment="1">
      <alignment vertical="center"/>
    </xf>
    <xf numFmtId="166" fontId="6" fillId="0" borderId="10" xfId="0" applyFont="1" applyBorder="1" applyAlignment="1">
      <alignment vertical="center"/>
    </xf>
    <xf numFmtId="166" fontId="6" fillId="0" borderId="20" xfId="0" applyFont="1" applyBorder="1" applyAlignment="1">
      <alignment vertical="center"/>
    </xf>
    <xf numFmtId="166" fontId="0" fillId="0" borderId="35" xfId="0" applyBorder="1" applyAlignment="1">
      <alignment horizontal="center" vertical="center"/>
    </xf>
    <xf numFmtId="166" fontId="14" fillId="0" borderId="2" xfId="0" applyFont="1" applyBorder="1" applyAlignment="1">
      <alignment horizontal="center" vertical="center"/>
    </xf>
    <xf numFmtId="6" fontId="14" fillId="0" borderId="10" xfId="0" applyNumberFormat="1" applyFont="1" applyBorder="1" applyAlignment="1">
      <alignment horizontal="center" vertical="center"/>
    </xf>
    <xf numFmtId="9" fontId="14" fillId="0" borderId="23" xfId="0" applyNumberFormat="1" applyFont="1" applyBorder="1" applyAlignment="1">
      <alignment horizontal="center" vertical="center"/>
    </xf>
    <xf numFmtId="166" fontId="8" fillId="2" borderId="36" xfId="0" applyFont="1" applyFill="1" applyBorder="1" applyAlignment="1">
      <alignment horizontal="center" vertical="center"/>
    </xf>
    <xf numFmtId="166" fontId="5" fillId="2" borderId="1" xfId="0" applyFont="1" applyFill="1" applyBorder="1" applyAlignment="1">
      <alignment vertical="center"/>
    </xf>
    <xf numFmtId="166" fontId="5" fillId="2" borderId="13" xfId="0" applyFont="1" applyFill="1" applyBorder="1" applyAlignment="1">
      <alignment horizontal="center" vertical="center"/>
    </xf>
    <xf numFmtId="166" fontId="5" fillId="2" borderId="24" xfId="0" applyFont="1" applyFill="1" applyBorder="1" applyAlignment="1">
      <alignment horizontal="center" vertical="center"/>
    </xf>
    <xf numFmtId="166" fontId="5" fillId="2" borderId="13" xfId="0" applyFont="1" applyFill="1" applyBorder="1" applyAlignment="1">
      <alignment vertical="center"/>
    </xf>
    <xf numFmtId="166" fontId="5" fillId="2" borderId="36" xfId="0" applyFont="1" applyFill="1" applyBorder="1" applyAlignment="1">
      <alignment vertical="center"/>
    </xf>
    <xf numFmtId="166" fontId="17" fillId="0" borderId="20" xfId="0" applyFont="1" applyBorder="1" applyAlignment="1">
      <alignment vertical="center"/>
    </xf>
    <xf numFmtId="1" fontId="5" fillId="0" borderId="2" xfId="0" applyNumberFormat="1" applyFont="1" applyBorder="1" applyAlignment="1" applyProtection="1">
      <alignment horizontal="center" vertical="center"/>
    </xf>
    <xf numFmtId="1" fontId="5" fillId="0" borderId="10" xfId="0" applyNumberFormat="1" applyFont="1" applyBorder="1" applyAlignment="1" applyProtection="1">
      <alignment horizontal="center" vertical="center"/>
    </xf>
    <xf numFmtId="1" fontId="5" fillId="0" borderId="23" xfId="0" applyNumberFormat="1" applyFont="1" applyBorder="1" applyAlignment="1" applyProtection="1">
      <alignment horizontal="center" vertical="center"/>
    </xf>
    <xf numFmtId="166" fontId="5" fillId="0" borderId="20" xfId="0" applyNumberFormat="1" applyFont="1" applyBorder="1" applyAlignment="1" applyProtection="1">
      <alignment vertical="center"/>
    </xf>
    <xf numFmtId="7" fontId="31" fillId="0" borderId="10" xfId="1" applyNumberFormat="1" applyFont="1" applyBorder="1" applyAlignment="1" applyProtection="1">
      <alignment horizontal="right" vertical="center"/>
    </xf>
    <xf numFmtId="7" fontId="31" fillId="0" borderId="20" xfId="1" applyNumberFormat="1" applyFont="1" applyBorder="1" applyAlignment="1" applyProtection="1">
      <alignment horizontal="right" vertical="center"/>
    </xf>
    <xf numFmtId="7" fontId="31" fillId="0" borderId="42" xfId="1" applyNumberFormat="1" applyFont="1" applyBorder="1" applyAlignment="1" applyProtection="1">
      <alignment horizontal="right" vertical="center"/>
    </xf>
    <xf numFmtId="7" fontId="31" fillId="0" borderId="47" xfId="1" applyNumberFormat="1" applyFont="1" applyBorder="1" applyAlignment="1" applyProtection="1">
      <alignment horizontal="right" vertical="center"/>
    </xf>
    <xf numFmtId="166" fontId="31" fillId="0" borderId="42" xfId="0" applyNumberFormat="1" applyFont="1" applyBorder="1" applyAlignment="1" applyProtection="1">
      <alignment vertical="center"/>
    </xf>
    <xf numFmtId="166" fontId="31" fillId="0" borderId="43" xfId="0" applyNumberFormat="1" applyFont="1" applyBorder="1" applyAlignment="1" applyProtection="1">
      <alignment vertical="center"/>
    </xf>
    <xf numFmtId="166" fontId="31" fillId="0" borderId="25" xfId="0" applyNumberFormat="1" applyFont="1" applyBorder="1" applyAlignment="1" applyProtection="1">
      <alignment vertical="center"/>
    </xf>
    <xf numFmtId="168" fontId="31" fillId="0" borderId="42" xfId="0" applyNumberFormat="1" applyFont="1" applyBorder="1" applyAlignment="1" applyProtection="1">
      <alignment horizontal="center" vertical="center"/>
    </xf>
    <xf numFmtId="166" fontId="32" fillId="3" borderId="7" xfId="0" applyFont="1" applyFill="1" applyBorder="1" applyAlignment="1" applyProtection="1">
      <alignment horizontal="left"/>
    </xf>
    <xf numFmtId="166" fontId="32" fillId="3" borderId="7" xfId="0" applyFont="1" applyFill="1" applyBorder="1"/>
    <xf numFmtId="166" fontId="32" fillId="3" borderId="48" xfId="0" applyFont="1" applyFill="1" applyBorder="1"/>
    <xf numFmtId="166" fontId="32" fillId="0" borderId="21" xfId="0" applyFont="1" applyBorder="1" applyAlignment="1" applyProtection="1">
      <alignment horizontal="center"/>
    </xf>
    <xf numFmtId="166" fontId="32" fillId="0" borderId="50" xfId="0" applyFont="1" applyBorder="1" applyAlignment="1" applyProtection="1">
      <alignment horizontal="center"/>
    </xf>
    <xf numFmtId="168" fontId="36" fillId="0" borderId="2" xfId="0" applyNumberFormat="1" applyFont="1" applyBorder="1" applyAlignment="1" applyProtection="1">
      <alignment horizontal="center"/>
    </xf>
    <xf numFmtId="44" fontId="36" fillId="0" borderId="51" xfId="0" applyNumberFormat="1" applyFont="1" applyBorder="1" applyAlignment="1" applyProtection="1">
      <alignment horizontal="center"/>
    </xf>
    <xf numFmtId="166" fontId="37" fillId="0" borderId="2" xfId="0" applyNumberFormat="1" applyFont="1" applyBorder="1" applyProtection="1"/>
    <xf numFmtId="44" fontId="37" fillId="0" borderId="51" xfId="0" applyNumberFormat="1" applyFont="1" applyBorder="1" applyProtection="1"/>
    <xf numFmtId="44" fontId="37" fillId="0" borderId="2" xfId="1" applyFont="1" applyBorder="1" applyProtection="1"/>
    <xf numFmtId="44" fontId="38" fillId="0" borderId="51" xfId="0" applyNumberFormat="1" applyFont="1" applyBorder="1" applyProtection="1"/>
    <xf numFmtId="166" fontId="38" fillId="0" borderId="2" xfId="0" applyNumberFormat="1" applyFont="1" applyBorder="1" applyProtection="1"/>
    <xf numFmtId="44" fontId="38" fillId="0" borderId="2" xfId="1" applyFont="1" applyBorder="1" applyAlignment="1" applyProtection="1">
      <alignment horizontal="left"/>
    </xf>
    <xf numFmtId="44" fontId="38" fillId="0" borderId="2" xfId="1" applyFont="1" applyBorder="1" applyProtection="1"/>
    <xf numFmtId="44" fontId="38" fillId="0" borderId="52" xfId="1" applyFont="1" applyBorder="1"/>
    <xf numFmtId="44" fontId="38" fillId="0" borderId="52" xfId="0" applyNumberFormat="1" applyFont="1" applyBorder="1"/>
    <xf numFmtId="44" fontId="36" fillId="0" borderId="54" xfId="0" applyNumberFormat="1" applyFont="1" applyBorder="1" applyAlignment="1" applyProtection="1">
      <alignment horizontal="center"/>
    </xf>
    <xf numFmtId="44" fontId="37" fillId="0" borderId="54" xfId="0" applyNumberFormat="1" applyFont="1" applyBorder="1" applyProtection="1"/>
    <xf numFmtId="44" fontId="38" fillId="0" borderId="54" xfId="0" applyNumberFormat="1" applyFont="1" applyBorder="1" applyProtection="1"/>
    <xf numFmtId="44" fontId="37" fillId="0" borderId="52" xfId="1" applyFont="1" applyBorder="1"/>
    <xf numFmtId="44" fontId="38" fillId="0" borderId="55" xfId="1" applyFont="1" applyBorder="1"/>
    <xf numFmtId="169" fontId="38" fillId="0" borderId="2" xfId="0" applyNumberFormat="1" applyFont="1" applyBorder="1" applyAlignment="1" applyProtection="1">
      <alignment horizontal="left"/>
    </xf>
    <xf numFmtId="169" fontId="37" fillId="0" borderId="2" xfId="1" applyNumberFormat="1" applyFont="1" applyBorder="1" applyAlignment="1" applyProtection="1">
      <alignment horizontal="right"/>
    </xf>
    <xf numFmtId="169" fontId="37" fillId="0" borderId="2" xfId="0" applyNumberFormat="1" applyFont="1" applyBorder="1" applyAlignment="1" applyProtection="1">
      <alignment horizontal="right"/>
    </xf>
    <xf numFmtId="169" fontId="38" fillId="0" borderId="2" xfId="0" applyNumberFormat="1" applyFont="1" applyBorder="1" applyAlignment="1" applyProtection="1">
      <alignment horizontal="right"/>
    </xf>
    <xf numFmtId="169" fontId="38" fillId="0" borderId="2" xfId="1" applyNumberFormat="1" applyFont="1" applyBorder="1" applyAlignment="1" applyProtection="1">
      <alignment horizontal="right"/>
    </xf>
    <xf numFmtId="169" fontId="38" fillId="0" borderId="52" xfId="1" applyNumberFormat="1" applyFont="1" applyBorder="1" applyAlignment="1">
      <alignment horizontal="right"/>
    </xf>
    <xf numFmtId="169" fontId="36" fillId="0" borderId="2" xfId="0" applyNumberFormat="1" applyFont="1" applyBorder="1" applyAlignment="1" applyProtection="1">
      <alignment horizontal="right"/>
    </xf>
    <xf numFmtId="169" fontId="38" fillId="0" borderId="55" xfId="1" applyNumberFormat="1" applyFont="1" applyBorder="1" applyAlignment="1">
      <alignment horizontal="right"/>
    </xf>
    <xf numFmtId="169" fontId="37" fillId="0" borderId="52" xfId="1" applyNumberFormat="1" applyFont="1" applyBorder="1" applyAlignment="1">
      <alignment horizontal="right"/>
    </xf>
    <xf numFmtId="9" fontId="36" fillId="0" borderId="2" xfId="0" applyNumberFormat="1" applyFont="1" applyBorder="1" applyAlignment="1" applyProtection="1">
      <alignment horizontal="center"/>
    </xf>
    <xf numFmtId="169" fontId="32" fillId="0" borderId="2" xfId="1" applyNumberFormat="1" applyFont="1" applyBorder="1" applyAlignment="1" applyProtection="1">
      <alignment horizontal="right"/>
    </xf>
    <xf numFmtId="10" fontId="32" fillId="0" borderId="2" xfId="1" applyNumberFormat="1" applyFont="1" applyBorder="1" applyAlignment="1" applyProtection="1">
      <alignment horizontal="right"/>
    </xf>
    <xf numFmtId="169" fontId="32" fillId="0" borderId="2" xfId="0" applyNumberFormat="1" applyFont="1" applyBorder="1" applyAlignment="1" applyProtection="1">
      <alignment horizontal="right"/>
    </xf>
    <xf numFmtId="169" fontId="32" fillId="0" borderId="52" xfId="1" applyNumberFormat="1" applyFont="1" applyBorder="1" applyAlignment="1">
      <alignment horizontal="right"/>
    </xf>
    <xf numFmtId="169" fontId="33" fillId="0" borderId="2" xfId="0" applyNumberFormat="1" applyFont="1" applyBorder="1" applyAlignment="1" applyProtection="1">
      <alignment horizontal="right"/>
    </xf>
    <xf numFmtId="44" fontId="38" fillId="0" borderId="56" xfId="1" applyFont="1" applyBorder="1"/>
    <xf numFmtId="169" fontId="38" fillId="0" borderId="56" xfId="1" applyNumberFormat="1" applyFont="1" applyBorder="1" applyAlignment="1">
      <alignment horizontal="right"/>
    </xf>
    <xf numFmtId="1" fontId="0" fillId="0" borderId="57" xfId="0" applyNumberFormat="1" applyBorder="1"/>
    <xf numFmtId="1" fontId="0" fillId="0" borderId="60" xfId="0" applyNumberFormat="1" applyBorder="1"/>
    <xf numFmtId="166" fontId="0" fillId="0" borderId="49" xfId="0" applyBorder="1" applyAlignment="1">
      <alignment vertical="center"/>
    </xf>
    <xf numFmtId="166" fontId="30" fillId="0" borderId="49" xfId="0" applyFont="1" applyBorder="1" applyAlignment="1">
      <alignment vertical="center"/>
    </xf>
    <xf numFmtId="166" fontId="28" fillId="0" borderId="61" xfId="0" applyFont="1" applyBorder="1" applyAlignment="1">
      <alignment vertical="center"/>
    </xf>
    <xf numFmtId="166" fontId="24" fillId="0" borderId="49" xfId="0" applyFont="1" applyBorder="1" applyAlignment="1">
      <alignment vertical="center"/>
    </xf>
    <xf numFmtId="166" fontId="26" fillId="0" borderId="49" xfId="0" applyFont="1" applyBorder="1" applyAlignment="1">
      <alignment vertical="center"/>
    </xf>
    <xf numFmtId="166" fontId="26" fillId="0" borderId="61" xfId="0" applyFont="1" applyBorder="1" applyAlignment="1">
      <alignment vertical="center"/>
    </xf>
    <xf numFmtId="166" fontId="3" fillId="0" borderId="62" xfId="0" applyFont="1" applyBorder="1" applyAlignment="1">
      <alignment vertical="center"/>
    </xf>
    <xf numFmtId="1" fontId="32" fillId="3" borderId="63" xfId="0" applyNumberFormat="1" applyFont="1" applyFill="1" applyBorder="1" applyAlignment="1" applyProtection="1">
      <alignment horizontal="left"/>
    </xf>
    <xf numFmtId="166" fontId="32" fillId="3" borderId="61" xfId="0" applyFont="1" applyFill="1" applyBorder="1"/>
    <xf numFmtId="166" fontId="32" fillId="0" borderId="64" xfId="0" applyFont="1" applyBorder="1" applyAlignment="1" applyProtection="1">
      <alignment horizontal="center"/>
    </xf>
    <xf numFmtId="168" fontId="36" fillId="0" borderId="65" xfId="0" applyNumberFormat="1" applyFont="1" applyBorder="1" applyAlignment="1" applyProtection="1">
      <alignment horizontal="center"/>
    </xf>
    <xf numFmtId="169" fontId="32" fillId="0" borderId="65" xfId="1" applyNumberFormat="1" applyFont="1" applyBorder="1" applyAlignment="1" applyProtection="1">
      <alignment horizontal="right"/>
    </xf>
    <xf numFmtId="169" fontId="32" fillId="0" borderId="65" xfId="0" applyNumberFormat="1" applyFont="1" applyBorder="1" applyAlignment="1" applyProtection="1">
      <alignment horizontal="right"/>
    </xf>
    <xf numFmtId="169" fontId="32" fillId="0" borderId="66" xfId="1" applyNumberFormat="1" applyFont="1" applyBorder="1" applyAlignment="1">
      <alignment horizontal="right"/>
    </xf>
    <xf numFmtId="169" fontId="33" fillId="0" borderId="65" xfId="0" applyNumberFormat="1" applyFont="1" applyBorder="1" applyAlignment="1" applyProtection="1">
      <alignment horizontal="right"/>
    </xf>
    <xf numFmtId="166" fontId="32" fillId="0" borderId="67" xfId="0" applyFont="1" applyBorder="1" applyAlignment="1" applyProtection="1">
      <alignment horizontal="center"/>
    </xf>
    <xf numFmtId="166" fontId="35" fillId="0" borderId="68" xfId="0" applyFont="1" applyBorder="1" applyAlignment="1">
      <alignment horizontal="center"/>
    </xf>
    <xf numFmtId="166" fontId="33" fillId="0" borderId="53" xfId="0" applyFont="1" applyBorder="1" applyAlignment="1">
      <alignment horizontal="left"/>
    </xf>
    <xf numFmtId="166" fontId="35" fillId="0" borderId="68" xfId="0" applyFont="1" applyBorder="1" applyAlignment="1">
      <alignment horizontal="left"/>
    </xf>
    <xf numFmtId="166" fontId="38" fillId="0" borderId="5" xfId="0" applyFont="1" applyBorder="1" applyAlignment="1" applyProtection="1">
      <alignment horizontal="right"/>
    </xf>
    <xf numFmtId="166" fontId="38" fillId="0" borderId="5" xfId="0" applyFont="1" applyBorder="1" applyAlignment="1">
      <alignment vertical="center"/>
    </xf>
    <xf numFmtId="166" fontId="38" fillId="0" borderId="5" xfId="0" applyFont="1" applyBorder="1" applyAlignment="1">
      <alignment horizontal="center"/>
    </xf>
    <xf numFmtId="166" fontId="39" fillId="0" borderId="5" xfId="0" applyFont="1" applyBorder="1" applyAlignment="1">
      <alignment horizontal="left" vertical="center"/>
    </xf>
    <xf numFmtId="166" fontId="38" fillId="0" borderId="5" xfId="0" applyFont="1" applyBorder="1" applyAlignment="1">
      <alignment horizontal="left" vertical="center"/>
    </xf>
    <xf numFmtId="166" fontId="38" fillId="0" borderId="5" xfId="0" applyFont="1" applyBorder="1" applyAlignment="1" applyProtection="1">
      <alignment horizontal="left" vertical="center"/>
    </xf>
    <xf numFmtId="166" fontId="38" fillId="0" borderId="5" xfId="0" applyFont="1" applyBorder="1" applyAlignment="1">
      <alignment horizontal="center" vertical="center"/>
    </xf>
    <xf numFmtId="166" fontId="38" fillId="0" borderId="69" xfId="0" applyFont="1" applyBorder="1" applyAlignment="1">
      <alignment horizontal="left" vertical="center"/>
    </xf>
    <xf numFmtId="166" fontId="35" fillId="0" borderId="68" xfId="0" applyFont="1" applyBorder="1" applyAlignment="1">
      <alignment horizontal="left" vertical="center"/>
    </xf>
    <xf numFmtId="166" fontId="34" fillId="0" borderId="53" xfId="0" applyFont="1" applyBorder="1" applyAlignment="1">
      <alignment horizontal="left" vertical="center"/>
    </xf>
    <xf numFmtId="166" fontId="35" fillId="0" borderId="69" xfId="0" applyFont="1" applyBorder="1" applyAlignment="1">
      <alignment horizontal="left" vertical="center"/>
    </xf>
    <xf numFmtId="166" fontId="38" fillId="0" borderId="70" xfId="0" applyFont="1" applyBorder="1" applyAlignment="1">
      <alignment horizontal="left" vertical="center"/>
    </xf>
    <xf numFmtId="1" fontId="32" fillId="0" borderId="72" xfId="0" applyNumberFormat="1" applyFont="1" applyBorder="1" applyAlignment="1" applyProtection="1">
      <alignment horizontal="center"/>
    </xf>
    <xf numFmtId="1" fontId="34" fillId="0" borderId="73" xfId="0" applyNumberFormat="1" applyFont="1" applyBorder="1" applyAlignment="1"/>
    <xf numFmtId="1" fontId="32" fillId="0" borderId="73" xfId="0" applyNumberFormat="1" applyFont="1" applyBorder="1" applyAlignment="1">
      <alignment horizontal="center"/>
    </xf>
    <xf numFmtId="1" fontId="32" fillId="0" borderId="74" xfId="0" applyNumberFormat="1" applyFont="1" applyBorder="1" applyAlignment="1" applyProtection="1">
      <alignment horizontal="center"/>
    </xf>
    <xf numFmtId="1" fontId="32" fillId="0" borderId="74" xfId="0" applyNumberFormat="1" applyFont="1" applyBorder="1" applyAlignment="1">
      <alignment horizontal="center"/>
    </xf>
    <xf numFmtId="1" fontId="40" fillId="0" borderId="74" xfId="0" applyNumberFormat="1" applyFont="1" applyBorder="1" applyAlignment="1">
      <alignment horizontal="center"/>
    </xf>
    <xf numFmtId="1" fontId="32" fillId="0" borderId="75" xfId="0" applyNumberFormat="1" applyFont="1" applyBorder="1" applyAlignment="1">
      <alignment horizontal="center"/>
    </xf>
    <xf numFmtId="1" fontId="32" fillId="0" borderId="76" xfId="0" applyNumberFormat="1" applyFont="1" applyBorder="1" applyAlignment="1">
      <alignment horizontal="center"/>
    </xf>
    <xf numFmtId="169" fontId="36" fillId="0" borderId="0" xfId="0" applyNumberFormat="1" applyFont="1" applyBorder="1" applyAlignment="1" applyProtection="1">
      <alignment horizontal="right" vertical="center"/>
    </xf>
    <xf numFmtId="166" fontId="0" fillId="4" borderId="9" xfId="0" applyFill="1" applyBorder="1"/>
    <xf numFmtId="169" fontId="38" fillId="4" borderId="2" xfId="1" applyNumberFormat="1" applyFont="1" applyFill="1" applyBorder="1" applyAlignment="1" applyProtection="1">
      <alignment horizontal="right"/>
    </xf>
    <xf numFmtId="9" fontId="36" fillId="4" borderId="2" xfId="0" applyNumberFormat="1" applyFont="1" applyFill="1" applyBorder="1" applyAlignment="1" applyProtection="1">
      <alignment horizontal="center"/>
    </xf>
    <xf numFmtId="166" fontId="38" fillId="4" borderId="28" xfId="0" applyFont="1" applyFill="1" applyBorder="1" applyAlignment="1">
      <alignment horizontal="left"/>
    </xf>
    <xf numFmtId="44" fontId="38" fillId="0" borderId="51" xfId="0" applyNumberFormat="1" applyFont="1" applyFill="1" applyBorder="1" applyProtection="1"/>
    <xf numFmtId="0" fontId="42" fillId="0" borderId="20" xfId="0" applyNumberFormat="1" applyFont="1" applyBorder="1" applyAlignment="1">
      <alignment horizontal="left" vertical="center"/>
    </xf>
    <xf numFmtId="7" fontId="43" fillId="0" borderId="2" xfId="1" applyNumberFormat="1" applyFont="1" applyBorder="1" applyAlignment="1" applyProtection="1">
      <alignment horizontal="right" vertical="center"/>
    </xf>
    <xf numFmtId="1" fontId="43" fillId="0" borderId="2" xfId="0" applyNumberFormat="1" applyFont="1" applyBorder="1" applyAlignment="1" applyProtection="1">
      <alignment horizontal="center" vertical="center"/>
    </xf>
    <xf numFmtId="169" fontId="32" fillId="0" borderId="0" xfId="1" applyNumberFormat="1" applyFont="1" applyBorder="1" applyAlignment="1">
      <alignment horizontal="right"/>
    </xf>
    <xf numFmtId="169" fontId="32" fillId="0" borderId="49" xfId="1" applyNumberFormat="1" applyFont="1" applyBorder="1" applyAlignment="1">
      <alignment horizontal="right"/>
    </xf>
    <xf numFmtId="166" fontId="41" fillId="0" borderId="69" xfId="0" applyFont="1" applyBorder="1" applyAlignment="1">
      <alignment horizontal="left"/>
    </xf>
    <xf numFmtId="44" fontId="38" fillId="0" borderId="0" xfId="1" applyFont="1" applyBorder="1"/>
    <xf numFmtId="169" fontId="38" fillId="0" borderId="0" xfId="1" applyNumberFormat="1" applyFont="1" applyBorder="1" applyAlignment="1">
      <alignment horizontal="right"/>
    </xf>
    <xf numFmtId="166" fontId="39" fillId="0" borderId="69" xfId="0" applyFont="1" applyBorder="1"/>
    <xf numFmtId="169" fontId="22" fillId="0" borderId="65" xfId="1" applyNumberFormat="1" applyFont="1" applyBorder="1" applyAlignment="1" applyProtection="1">
      <alignment horizontal="right"/>
    </xf>
    <xf numFmtId="10" fontId="32" fillId="0" borderId="0" xfId="1" applyNumberFormat="1" applyFont="1" applyBorder="1" applyAlignment="1" applyProtection="1">
      <alignment horizontal="right"/>
    </xf>
    <xf numFmtId="169" fontId="32" fillId="0" borderId="49" xfId="1" applyNumberFormat="1" applyFont="1" applyBorder="1" applyAlignment="1" applyProtection="1">
      <alignment horizontal="right"/>
    </xf>
    <xf numFmtId="1" fontId="38" fillId="0" borderId="69" xfId="0" applyNumberFormat="1" applyFont="1" applyBorder="1" applyAlignment="1">
      <alignment horizontal="left" vertical="center"/>
    </xf>
    <xf numFmtId="169" fontId="2" fillId="0" borderId="2" xfId="0" applyNumberFormat="1" applyFont="1" applyBorder="1" applyAlignment="1" applyProtection="1">
      <alignment horizontal="right"/>
    </xf>
    <xf numFmtId="166" fontId="44" fillId="0" borderId="5" xfId="0" applyFont="1" applyBorder="1" applyAlignment="1">
      <alignment horizontal="left"/>
    </xf>
    <xf numFmtId="169" fontId="38" fillId="0" borderId="2" xfId="1" applyNumberFormat="1" applyFont="1" applyFill="1" applyBorder="1" applyAlignment="1" applyProtection="1">
      <alignment horizontal="right"/>
    </xf>
    <xf numFmtId="169" fontId="32" fillId="0" borderId="65" xfId="1" applyNumberFormat="1" applyFont="1" applyFill="1" applyBorder="1" applyAlignment="1" applyProtection="1">
      <alignment horizontal="right"/>
    </xf>
    <xf numFmtId="166" fontId="33" fillId="0" borderId="53" xfId="0" applyFont="1" applyFill="1" applyBorder="1" applyAlignment="1">
      <alignment horizontal="left"/>
    </xf>
    <xf numFmtId="44" fontId="37" fillId="0" borderId="2" xfId="1" applyFont="1" applyFill="1" applyBorder="1" applyProtection="1"/>
    <xf numFmtId="169" fontId="37" fillId="0" borderId="2" xfId="1" applyNumberFormat="1" applyFont="1" applyFill="1" applyBorder="1" applyAlignment="1" applyProtection="1">
      <alignment horizontal="right"/>
    </xf>
    <xf numFmtId="10" fontId="32" fillId="0" borderId="2" xfId="1" applyNumberFormat="1" applyFont="1" applyFill="1" applyBorder="1" applyAlignment="1" applyProtection="1">
      <alignment horizontal="right"/>
    </xf>
    <xf numFmtId="44" fontId="38" fillId="0" borderId="2" xfId="1" applyFont="1" applyFill="1" applyBorder="1" applyAlignment="1" applyProtection="1">
      <alignment horizontal="left"/>
    </xf>
    <xf numFmtId="166" fontId="38" fillId="0" borderId="5" xfId="0" applyFont="1" applyFill="1" applyBorder="1" applyAlignment="1">
      <alignment horizontal="left" vertical="center"/>
    </xf>
    <xf numFmtId="1" fontId="32" fillId="0" borderId="74" xfId="0" applyNumberFormat="1" applyFont="1" applyFill="1" applyBorder="1" applyAlignment="1">
      <alignment horizontal="center"/>
    </xf>
    <xf numFmtId="44" fontId="38" fillId="0" borderId="54" xfId="0" applyNumberFormat="1" applyFont="1" applyFill="1" applyBorder="1" applyProtection="1"/>
    <xf numFmtId="1" fontId="34" fillId="0" borderId="73" xfId="0" applyNumberFormat="1" applyFont="1" applyFill="1" applyBorder="1" applyAlignment="1"/>
    <xf numFmtId="166" fontId="35" fillId="0" borderId="68" xfId="0" applyFont="1" applyFill="1" applyBorder="1" applyAlignment="1">
      <alignment horizontal="left" vertical="center"/>
    </xf>
    <xf numFmtId="166" fontId="37" fillId="0" borderId="2" xfId="0" applyNumberFormat="1" applyFont="1" applyFill="1" applyBorder="1" applyProtection="1"/>
    <xf numFmtId="169" fontId="37" fillId="0" borderId="2" xfId="0" applyNumberFormat="1" applyFont="1" applyFill="1" applyBorder="1" applyAlignment="1" applyProtection="1">
      <alignment horizontal="right"/>
    </xf>
    <xf numFmtId="44" fontId="37" fillId="0" borderId="54" xfId="0" applyNumberFormat="1" applyFont="1" applyFill="1" applyBorder="1" applyProtection="1"/>
    <xf numFmtId="169" fontId="32" fillId="0" borderId="2" xfId="0" applyNumberFormat="1" applyFont="1" applyFill="1" applyBorder="1" applyAlignment="1" applyProtection="1">
      <alignment horizontal="right"/>
    </xf>
    <xf numFmtId="169" fontId="32" fillId="0" borderId="65" xfId="0" applyNumberFormat="1" applyFont="1" applyFill="1" applyBorder="1" applyAlignment="1" applyProtection="1">
      <alignment horizontal="right"/>
    </xf>
    <xf numFmtId="1" fontId="32" fillId="0" borderId="75" xfId="0" applyNumberFormat="1" applyFont="1" applyFill="1" applyBorder="1" applyAlignment="1">
      <alignment horizontal="center"/>
    </xf>
    <xf numFmtId="169" fontId="38" fillId="0" borderId="52" xfId="1" applyNumberFormat="1" applyFont="1" applyFill="1" applyBorder="1" applyAlignment="1">
      <alignment horizontal="right"/>
    </xf>
    <xf numFmtId="169" fontId="32" fillId="0" borderId="52" xfId="1" applyNumberFormat="1" applyFont="1" applyFill="1" applyBorder="1" applyAlignment="1">
      <alignment horizontal="right"/>
    </xf>
    <xf numFmtId="169" fontId="32" fillId="0" borderId="66" xfId="1" applyNumberFormat="1" applyFont="1" applyFill="1" applyBorder="1" applyAlignment="1">
      <alignment horizontal="right"/>
    </xf>
    <xf numFmtId="44" fontId="38" fillId="0" borderId="52" xfId="1" applyFont="1" applyFill="1" applyBorder="1"/>
    <xf numFmtId="166" fontId="35" fillId="0" borderId="69" xfId="0" applyFont="1" applyFill="1" applyBorder="1" applyAlignment="1">
      <alignment horizontal="left" vertical="center"/>
    </xf>
    <xf numFmtId="166" fontId="38" fillId="0" borderId="69" xfId="0" applyFont="1" applyFill="1" applyBorder="1" applyAlignment="1">
      <alignment horizontal="left" vertical="center"/>
    </xf>
    <xf numFmtId="44" fontId="37" fillId="0" borderId="51" xfId="0" applyNumberFormat="1" applyFont="1" applyFill="1" applyBorder="1" applyProtection="1"/>
    <xf numFmtId="166" fontId="38" fillId="0" borderId="69" xfId="0" applyFont="1" applyFill="1" applyBorder="1" applyAlignment="1"/>
    <xf numFmtId="166" fontId="45" fillId="0" borderId="0" xfId="0" applyFont="1" applyBorder="1"/>
    <xf numFmtId="7" fontId="31" fillId="0" borderId="2" xfId="1" applyNumberFormat="1" applyFont="1" applyFill="1" applyBorder="1" applyAlignment="1" applyProtection="1">
      <alignment horizontal="right" vertical="center"/>
    </xf>
    <xf numFmtId="1" fontId="31" fillId="0" borderId="2" xfId="0" applyNumberFormat="1" applyFont="1" applyFill="1" applyBorder="1" applyAlignment="1" applyProtection="1">
      <alignment horizontal="center" vertical="center"/>
    </xf>
    <xf numFmtId="7" fontId="31" fillId="0" borderId="10" xfId="1" applyNumberFormat="1" applyFont="1" applyFill="1" applyBorder="1" applyAlignment="1" applyProtection="1">
      <alignment horizontal="right" vertical="center"/>
    </xf>
    <xf numFmtId="7" fontId="31" fillId="0" borderId="20" xfId="1" applyNumberFormat="1" applyFont="1" applyFill="1" applyBorder="1" applyAlignment="1" applyProtection="1">
      <alignment horizontal="right" vertical="center"/>
    </xf>
    <xf numFmtId="1" fontId="31" fillId="0" borderId="10" xfId="0" applyNumberFormat="1" applyFont="1" applyFill="1" applyBorder="1" applyAlignment="1" applyProtection="1">
      <alignment horizontal="center" vertical="center"/>
    </xf>
    <xf numFmtId="44" fontId="31" fillId="0" borderId="23" xfId="1" applyFont="1" applyFill="1" applyBorder="1" applyAlignment="1" applyProtection="1">
      <alignment horizontal="center" vertical="center"/>
    </xf>
    <xf numFmtId="169" fontId="32" fillId="0" borderId="0" xfId="1" applyNumberFormat="1" applyFont="1" applyBorder="1" applyAlignment="1" applyProtection="1">
      <alignment horizontal="right"/>
    </xf>
    <xf numFmtId="166" fontId="5" fillId="0" borderId="79" xfId="0" applyFont="1" applyBorder="1" applyProtection="1"/>
    <xf numFmtId="166" fontId="5" fillId="0" borderId="78" xfId="0" applyFont="1" applyBorder="1" applyProtection="1"/>
    <xf numFmtId="166" fontId="5" fillId="0" borderId="30" xfId="0" applyFont="1" applyBorder="1" applyProtection="1"/>
    <xf numFmtId="44" fontId="30" fillId="0" borderId="0" xfId="1" applyFont="1"/>
    <xf numFmtId="166" fontId="38" fillId="0" borderId="0" xfId="0" applyFont="1" applyBorder="1" applyAlignment="1">
      <alignment horizontal="center" vertical="center"/>
    </xf>
    <xf numFmtId="44" fontId="38" fillId="0" borderId="0" xfId="1" applyFont="1" applyBorder="1" applyAlignment="1" applyProtection="1">
      <alignment horizontal="left"/>
    </xf>
    <xf numFmtId="169" fontId="38" fillId="0" borderId="0" xfId="1" applyNumberFormat="1" applyFont="1" applyBorder="1" applyAlignment="1" applyProtection="1">
      <alignment horizontal="right"/>
    </xf>
    <xf numFmtId="166" fontId="0" fillId="0" borderId="0" xfId="0" applyFill="1"/>
    <xf numFmtId="166" fontId="5" fillId="0" borderId="0" xfId="0" applyFont="1" applyBorder="1" applyAlignment="1" applyProtection="1">
      <alignment horizontal="left"/>
    </xf>
    <xf numFmtId="166" fontId="10" fillId="0" borderId="0" xfId="0" applyFont="1" applyBorder="1" applyAlignment="1" applyProtection="1">
      <alignment horizontal="left"/>
    </xf>
    <xf numFmtId="166" fontId="0" fillId="0" borderId="0" xfId="0" applyBorder="1" applyAlignment="1">
      <alignment vertical="center"/>
    </xf>
    <xf numFmtId="166" fontId="0" fillId="0" borderId="0" xfId="0" applyBorder="1" applyAlignment="1">
      <alignment vertical="center"/>
    </xf>
    <xf numFmtId="7" fontId="42" fillId="0" borderId="2" xfId="1" applyNumberFormat="1" applyFont="1" applyBorder="1" applyAlignment="1" applyProtection="1">
      <alignment horizontal="left" vertical="center"/>
    </xf>
    <xf numFmtId="166" fontId="26" fillId="0" borderId="0" xfId="0" applyFont="1" applyBorder="1" applyAlignment="1">
      <alignment vertical="center"/>
    </xf>
    <xf numFmtId="166" fontId="27" fillId="0" borderId="30" xfId="0" applyFont="1" applyBorder="1"/>
    <xf numFmtId="7" fontId="31" fillId="0" borderId="8" xfId="1" applyNumberFormat="1" applyFont="1" applyBorder="1" applyAlignment="1" applyProtection="1">
      <alignment vertical="center"/>
    </xf>
    <xf numFmtId="7" fontId="31" fillId="0" borderId="2" xfId="1" applyNumberFormat="1" applyFont="1" applyBorder="1" applyAlignment="1" applyProtection="1">
      <alignment vertical="center"/>
    </xf>
    <xf numFmtId="7" fontId="31" fillId="0" borderId="23" xfId="1" applyNumberFormat="1" applyFont="1" applyBorder="1" applyAlignment="1" applyProtection="1">
      <alignment vertical="center"/>
    </xf>
    <xf numFmtId="44" fontId="31" fillId="0" borderId="10" xfId="1" applyFont="1" applyFill="1" applyBorder="1" applyAlignment="1" applyProtection="1">
      <alignment horizontal="center" vertical="center"/>
    </xf>
    <xf numFmtId="166" fontId="30" fillId="0" borderId="20" xfId="0" applyFont="1" applyBorder="1"/>
    <xf numFmtId="166" fontId="27" fillId="0" borderId="48" xfId="0" applyFont="1" applyBorder="1"/>
    <xf numFmtId="1" fontId="38" fillId="0" borderId="0" xfId="0" applyNumberFormat="1" applyFont="1" applyBorder="1" applyAlignment="1">
      <alignment horizontal="left" vertical="center"/>
    </xf>
    <xf numFmtId="44" fontId="38" fillId="0" borderId="0" xfId="0" applyNumberFormat="1" applyFont="1" applyBorder="1" applyProtection="1"/>
    <xf numFmtId="1" fontId="32" fillId="0" borderId="77" xfId="0" applyNumberFormat="1" applyFont="1" applyBorder="1" applyAlignment="1">
      <alignment horizontal="center"/>
    </xf>
    <xf numFmtId="166" fontId="35" fillId="0" borderId="71" xfId="0" applyFont="1" applyBorder="1" applyAlignment="1">
      <alignment horizontal="left" vertical="center"/>
    </xf>
    <xf numFmtId="166" fontId="5" fillId="0" borderId="60" xfId="0" applyFont="1" applyBorder="1" applyProtection="1"/>
    <xf numFmtId="166" fontId="5" fillId="0" borderId="81" xfId="0" applyFont="1" applyBorder="1" applyProtection="1"/>
    <xf numFmtId="166" fontId="5" fillId="0" borderId="49" xfId="0" applyFont="1" applyBorder="1" applyProtection="1"/>
    <xf numFmtId="166" fontId="17" fillId="0" borderId="60" xfId="0" applyFont="1" applyBorder="1" applyProtection="1"/>
    <xf numFmtId="166" fontId="17" fillId="0" borderId="82" xfId="0" applyFont="1" applyBorder="1" applyProtection="1"/>
    <xf numFmtId="166" fontId="5" fillId="0" borderId="83" xfId="0" applyFont="1" applyBorder="1" applyAlignment="1" applyProtection="1">
      <alignment horizontal="left"/>
    </xf>
    <xf numFmtId="166" fontId="5" fillId="0" borderId="83" xfId="0" applyFont="1" applyBorder="1" applyProtection="1"/>
    <xf numFmtId="166" fontId="5" fillId="0" borderId="84" xfId="0" applyFont="1" applyBorder="1" applyProtection="1"/>
    <xf numFmtId="1" fontId="32" fillId="0" borderId="60" xfId="0" applyNumberFormat="1" applyFont="1" applyBorder="1" applyAlignment="1">
      <alignment horizontal="center"/>
    </xf>
    <xf numFmtId="167" fontId="28" fillId="0" borderId="61" xfId="0" applyNumberFormat="1" applyFont="1" applyBorder="1" applyAlignment="1">
      <alignment horizontal="left" vertical="center"/>
    </xf>
    <xf numFmtId="1" fontId="22" fillId="4" borderId="85" xfId="0" applyNumberFormat="1" applyFont="1" applyFill="1" applyBorder="1" applyAlignment="1">
      <alignment horizontal="center"/>
    </xf>
    <xf numFmtId="166" fontId="22" fillId="3" borderId="7" xfId="0" applyFont="1" applyFill="1" applyBorder="1" applyAlignment="1">
      <alignment horizontal="center"/>
    </xf>
    <xf numFmtId="166" fontId="33" fillId="3" borderId="7" xfId="0" applyFont="1" applyFill="1" applyBorder="1" applyAlignment="1">
      <alignment horizontal="center"/>
    </xf>
    <xf numFmtId="44" fontId="15" fillId="0" borderId="4" xfId="1" applyFont="1" applyBorder="1" applyProtection="1"/>
    <xf numFmtId="1" fontId="32" fillId="0" borderId="87" xfId="0" applyNumberFormat="1" applyFont="1" applyBorder="1" applyAlignment="1">
      <alignment horizontal="center"/>
    </xf>
    <xf numFmtId="166" fontId="39" fillId="0" borderId="88" xfId="0" applyFont="1" applyBorder="1" applyAlignment="1">
      <alignment vertical="center"/>
    </xf>
    <xf numFmtId="44" fontId="38" fillId="0" borderId="89" xfId="1" applyFont="1" applyBorder="1" applyAlignment="1" applyProtection="1">
      <alignment horizontal="left"/>
    </xf>
    <xf numFmtId="169" fontId="38" fillId="0" borderId="89" xfId="1" applyNumberFormat="1" applyFont="1" applyBorder="1" applyAlignment="1" applyProtection="1">
      <alignment horizontal="right"/>
    </xf>
    <xf numFmtId="44" fontId="38" fillId="0" borderId="90" xfId="0" applyNumberFormat="1" applyFont="1" applyBorder="1" applyProtection="1"/>
    <xf numFmtId="169" fontId="32" fillId="0" borderId="89" xfId="1" applyNumberFormat="1" applyFont="1" applyBorder="1" applyAlignment="1" applyProtection="1">
      <alignment horizontal="right"/>
    </xf>
    <xf numFmtId="169" fontId="32" fillId="0" borderId="91" xfId="1" applyNumberFormat="1" applyFont="1" applyBorder="1" applyAlignment="1" applyProtection="1">
      <alignment horizontal="right"/>
    </xf>
    <xf numFmtId="1" fontId="32" fillId="0" borderId="0" xfId="0" applyNumberFormat="1" applyFont="1" applyBorder="1" applyAlignment="1">
      <alignment horizontal="center"/>
    </xf>
    <xf numFmtId="166" fontId="38" fillId="0" borderId="0" xfId="0" applyFont="1" applyBorder="1"/>
    <xf numFmtId="44" fontId="38" fillId="0" borderId="0" xfId="1" applyFont="1" applyBorder="1" applyProtection="1"/>
    <xf numFmtId="166" fontId="0" fillId="0" borderId="0" xfId="0" applyBorder="1"/>
    <xf numFmtId="166" fontId="38" fillId="0" borderId="88" xfId="0" applyFont="1" applyBorder="1" applyAlignment="1">
      <alignment horizontal="left" vertical="center"/>
    </xf>
    <xf numFmtId="10" fontId="32" fillId="0" borderId="89" xfId="1" applyNumberFormat="1" applyFont="1" applyBorder="1" applyAlignment="1" applyProtection="1">
      <alignment horizontal="right"/>
    </xf>
    <xf numFmtId="166" fontId="38" fillId="0" borderId="0" xfId="0" applyFont="1" applyBorder="1" applyAlignment="1" applyProtection="1">
      <alignment horizontal="left" vertical="center"/>
    </xf>
    <xf numFmtId="166" fontId="27" fillId="0" borderId="34" xfId="0" applyFont="1" applyBorder="1"/>
    <xf numFmtId="166" fontId="28" fillId="0" borderId="92" xfId="0" applyFont="1" applyBorder="1" applyAlignment="1">
      <alignment vertical="center"/>
    </xf>
    <xf numFmtId="166" fontId="26" fillId="0" borderId="92" xfId="0" applyFont="1" applyBorder="1" applyAlignment="1">
      <alignment vertical="center"/>
    </xf>
    <xf numFmtId="166" fontId="24" fillId="0" borderId="92" xfId="0" applyFont="1" applyBorder="1" applyAlignment="1">
      <alignment vertical="center"/>
    </xf>
    <xf numFmtId="166" fontId="0" fillId="0" borderId="40" xfId="0" applyBorder="1" applyProtection="1"/>
    <xf numFmtId="166" fontId="0" fillId="0" borderId="3" xfId="0" applyBorder="1" applyProtection="1"/>
    <xf numFmtId="166" fontId="0" fillId="0" borderId="41" xfId="0" applyBorder="1" applyProtection="1"/>
    <xf numFmtId="166" fontId="0" fillId="0" borderId="29" xfId="0" applyBorder="1" applyProtection="1"/>
    <xf numFmtId="166" fontId="0" fillId="0" borderId="0" xfId="0" applyBorder="1" applyProtection="1"/>
    <xf numFmtId="166" fontId="3" fillId="0" borderId="0" xfId="0" applyFont="1" applyBorder="1" applyProtection="1"/>
    <xf numFmtId="166" fontId="3" fillId="0" borderId="0" xfId="0" applyFont="1" applyBorder="1" applyAlignment="1" applyProtection="1">
      <alignment horizontal="right"/>
    </xf>
    <xf numFmtId="167" fontId="26" fillId="0" borderId="48" xfId="0" applyNumberFormat="1" applyFont="1" applyBorder="1" applyAlignment="1" applyProtection="1">
      <alignment horizontal="left"/>
    </xf>
    <xf numFmtId="166" fontId="3" fillId="0" borderId="29" xfId="0" applyFont="1" applyBorder="1" applyAlignment="1" applyProtection="1">
      <alignment horizontal="left"/>
    </xf>
    <xf numFmtId="166" fontId="26" fillId="0" borderId="7" xfId="0" applyFont="1" applyBorder="1" applyAlignment="1" applyProtection="1">
      <alignment horizontal="left"/>
    </xf>
    <xf numFmtId="166" fontId="3" fillId="0" borderId="7" xfId="0" applyFont="1" applyBorder="1" applyProtection="1"/>
    <xf numFmtId="166" fontId="3" fillId="0" borderId="30" xfId="0" applyFont="1" applyBorder="1" applyProtection="1"/>
    <xf numFmtId="166" fontId="26" fillId="0" borderId="7" xfId="0" applyFont="1" applyBorder="1" applyProtection="1"/>
    <xf numFmtId="166" fontId="3" fillId="0" borderId="9" xfId="0" applyFont="1" applyBorder="1" applyProtection="1"/>
    <xf numFmtId="166" fontId="46" fillId="0" borderId="0" xfId="0" applyFont="1" applyBorder="1" applyProtection="1"/>
    <xf numFmtId="166" fontId="47" fillId="0" borderId="48" xfId="0" applyFont="1" applyBorder="1" applyProtection="1"/>
    <xf numFmtId="166" fontId="4" fillId="0" borderId="7" xfId="0" applyFont="1" applyBorder="1" applyProtection="1"/>
    <xf numFmtId="166" fontId="28" fillId="0" borderId="7" xfId="0" applyFont="1" applyBorder="1" applyAlignment="1" applyProtection="1">
      <alignment horizontal="center"/>
    </xf>
    <xf numFmtId="166" fontId="3" fillId="0" borderId="48" xfId="0" applyFont="1" applyBorder="1" applyProtection="1"/>
    <xf numFmtId="166" fontId="3" fillId="0" borderId="29" xfId="0" applyFont="1" applyBorder="1" applyProtection="1"/>
    <xf numFmtId="166" fontId="4" fillId="0" borderId="0" xfId="0" applyFont="1" applyBorder="1" applyProtection="1"/>
    <xf numFmtId="166" fontId="5" fillId="0" borderId="95" xfId="0" applyFont="1" applyBorder="1" applyProtection="1"/>
    <xf numFmtId="166" fontId="5" fillId="0" borderId="96" xfId="0" applyFont="1" applyBorder="1" applyAlignment="1" applyProtection="1">
      <alignment horizontal="center"/>
    </xf>
    <xf numFmtId="166" fontId="5" fillId="0" borderId="21" xfId="0" applyFont="1" applyBorder="1" applyAlignment="1" applyProtection="1">
      <alignment horizontal="center"/>
    </xf>
    <xf numFmtId="166" fontId="7" fillId="0" borderId="96" xfId="0" applyFont="1" applyBorder="1" applyAlignment="1" applyProtection="1">
      <alignment horizontal="center"/>
    </xf>
    <xf numFmtId="166" fontId="7" fillId="0" borderId="97" xfId="0" applyFont="1" applyBorder="1" applyAlignment="1" applyProtection="1">
      <alignment horizontal="center"/>
    </xf>
    <xf numFmtId="166" fontId="7" fillId="0" borderId="98" xfId="0" applyFont="1" applyBorder="1" applyAlignment="1" applyProtection="1">
      <alignment horizontal="center"/>
    </xf>
    <xf numFmtId="166" fontId="5" fillId="0" borderId="99" xfId="0" applyFont="1" applyBorder="1" applyAlignment="1" applyProtection="1">
      <alignment horizontal="center"/>
    </xf>
    <xf numFmtId="166" fontId="20" fillId="0" borderId="14" xfId="0" applyFont="1" applyBorder="1" applyAlignment="1" applyProtection="1">
      <alignment horizontal="center"/>
    </xf>
    <xf numFmtId="166" fontId="49" fillId="6" borderId="19" xfId="0" applyFont="1" applyFill="1" applyBorder="1" applyAlignment="1" applyProtection="1">
      <alignment horizontal="center"/>
    </xf>
    <xf numFmtId="166" fontId="5" fillId="0" borderId="100" xfId="0" applyFont="1" applyBorder="1" applyAlignment="1" applyProtection="1">
      <alignment horizontal="center"/>
    </xf>
    <xf numFmtId="166" fontId="6" fillId="0" borderId="16" xfId="0" applyFont="1" applyBorder="1" applyAlignment="1" applyProtection="1">
      <alignment horizontal="center"/>
    </xf>
    <xf numFmtId="166" fontId="7" fillId="0" borderId="28" xfId="0" applyFont="1" applyBorder="1" applyAlignment="1" applyProtection="1">
      <alignment horizontal="center"/>
    </xf>
    <xf numFmtId="166" fontId="14" fillId="0" borderId="8" xfId="0" applyFont="1" applyBorder="1" applyAlignment="1" applyProtection="1">
      <alignment horizontal="center"/>
    </xf>
    <xf numFmtId="166" fontId="0" fillId="0" borderId="29" xfId="0" applyBorder="1" applyAlignment="1" applyProtection="1">
      <alignment horizontal="center"/>
    </xf>
    <xf numFmtId="9" fontId="6" fillId="0" borderId="8" xfId="0" applyNumberFormat="1" applyFont="1" applyBorder="1" applyAlignment="1" applyProtection="1">
      <alignment horizontal="center"/>
    </xf>
    <xf numFmtId="166" fontId="8" fillId="2" borderId="40" xfId="0" applyFont="1" applyFill="1" applyBorder="1" applyAlignment="1" applyProtection="1">
      <alignment horizontal="center"/>
    </xf>
    <xf numFmtId="9" fontId="5" fillId="2" borderId="15" xfId="0" applyNumberFormat="1" applyFont="1" applyFill="1" applyBorder="1" applyProtection="1"/>
    <xf numFmtId="166" fontId="5" fillId="2" borderId="1" xfId="0" applyFont="1" applyFill="1" applyBorder="1" applyProtection="1"/>
    <xf numFmtId="166" fontId="50" fillId="0" borderId="28" xfId="0" applyFont="1" applyBorder="1" applyAlignment="1" applyProtection="1">
      <alignment horizontal="center"/>
    </xf>
    <xf numFmtId="44" fontId="15" fillId="0" borderId="8" xfId="1" applyFont="1" applyBorder="1" applyProtection="1"/>
    <xf numFmtId="166" fontId="13" fillId="6" borderId="2" xfId="0" applyNumberFormat="1" applyFont="1" applyFill="1" applyBorder="1" applyProtection="1"/>
    <xf numFmtId="1" fontId="19" fillId="0" borderId="23" xfId="0" applyNumberFormat="1" applyFont="1" applyBorder="1" applyAlignment="1" applyProtection="1">
      <alignment horizontal="center"/>
    </xf>
    <xf numFmtId="166" fontId="50" fillId="0" borderId="28" xfId="0" applyFont="1" applyFill="1" applyBorder="1" applyAlignment="1" applyProtection="1">
      <alignment horizontal="center"/>
    </xf>
    <xf numFmtId="169" fontId="15" fillId="0" borderId="8" xfId="1" applyNumberFormat="1" applyFont="1" applyFill="1" applyBorder="1" applyProtection="1"/>
    <xf numFmtId="169" fontId="15" fillId="0" borderId="2" xfId="1" applyNumberFormat="1" applyFont="1" applyFill="1" applyBorder="1" applyProtection="1"/>
    <xf numFmtId="169" fontId="15" fillId="0" borderId="23" xfId="1" applyNumberFormat="1" applyFont="1" applyFill="1" applyBorder="1" applyProtection="1"/>
    <xf numFmtId="166" fontId="5" fillId="0" borderId="2" xfId="0" applyNumberFormat="1" applyFont="1" applyFill="1" applyBorder="1" applyProtection="1"/>
    <xf numFmtId="10" fontId="22" fillId="0" borderId="0" xfId="1" applyNumberFormat="1" applyFont="1" applyBorder="1" applyAlignment="1" applyProtection="1">
      <alignment horizontal="right"/>
    </xf>
    <xf numFmtId="169" fontId="22" fillId="0" borderId="49" xfId="1" applyNumberFormat="1" applyFont="1" applyBorder="1" applyAlignment="1" applyProtection="1">
      <alignment horizontal="right"/>
    </xf>
    <xf numFmtId="166" fontId="5" fillId="0" borderId="92" xfId="0" applyFont="1" applyBorder="1" applyProtection="1"/>
    <xf numFmtId="166" fontId="50" fillId="0" borderId="101" xfId="0" applyFont="1" applyBorder="1" applyAlignment="1" applyProtection="1">
      <alignment horizontal="center"/>
    </xf>
    <xf numFmtId="169" fontId="15" fillId="0" borderId="102" xfId="1" applyNumberFormat="1" applyFont="1" applyBorder="1" applyProtection="1"/>
    <xf numFmtId="166" fontId="5" fillId="0" borderId="89" xfId="0" applyNumberFormat="1" applyFont="1" applyBorder="1" applyProtection="1"/>
    <xf numFmtId="169" fontId="15" fillId="0" borderId="89" xfId="1" applyNumberFormat="1" applyFont="1" applyBorder="1" applyProtection="1"/>
    <xf numFmtId="169" fontId="15" fillId="0" borderId="103" xfId="1" applyNumberFormat="1" applyFont="1" applyBorder="1" applyProtection="1"/>
    <xf numFmtId="166" fontId="51" fillId="0" borderId="31" xfId="0" applyFont="1" applyBorder="1" applyAlignment="1" applyProtection="1">
      <alignment horizontal="center"/>
    </xf>
    <xf numFmtId="166" fontId="5" fillId="0" borderId="4" xfId="0" applyFont="1" applyBorder="1" applyProtection="1"/>
    <xf numFmtId="166" fontId="5" fillId="0" borderId="4" xfId="0" applyNumberFormat="1" applyFont="1" applyBorder="1" applyProtection="1"/>
    <xf numFmtId="166" fontId="7" fillId="0" borderId="29" xfId="0" applyFont="1" applyBorder="1" applyProtection="1"/>
    <xf numFmtId="166" fontId="7" fillId="0" borderId="30" xfId="0" applyFont="1" applyBorder="1" applyProtection="1"/>
    <xf numFmtId="166" fontId="5" fillId="7" borderId="92" xfId="0" applyFont="1" applyFill="1" applyBorder="1" applyProtection="1"/>
    <xf numFmtId="166" fontId="5" fillId="7" borderId="78" xfId="0" applyFont="1" applyFill="1" applyBorder="1" applyProtection="1"/>
    <xf numFmtId="166" fontId="5" fillId="7" borderId="0" xfId="0" applyFont="1" applyFill="1" applyBorder="1" applyProtection="1"/>
    <xf numFmtId="166" fontId="5" fillId="7" borderId="30" xfId="0" applyFont="1" applyFill="1" applyBorder="1" applyProtection="1"/>
    <xf numFmtId="166" fontId="33" fillId="0" borderId="31" xfId="0" applyFont="1" applyBorder="1" applyProtection="1"/>
    <xf numFmtId="166" fontId="33" fillId="0" borderId="4" xfId="0" applyFont="1" applyBorder="1" applyProtection="1"/>
    <xf numFmtId="166" fontId="11" fillId="0" borderId="4" xfId="0" applyFont="1" applyBorder="1" applyAlignment="1" applyProtection="1">
      <alignment horizontal="center"/>
    </xf>
    <xf numFmtId="166" fontId="34" fillId="0" borderId="4" xfId="0" applyFont="1" applyBorder="1" applyProtection="1"/>
    <xf numFmtId="166" fontId="0" fillId="0" borderId="32" xfId="0" applyBorder="1" applyProtection="1"/>
    <xf numFmtId="166" fontId="46" fillId="0" borderId="0" xfId="0" applyFont="1" applyBorder="1" applyAlignment="1" applyProtection="1">
      <alignment horizontal="right"/>
    </xf>
    <xf numFmtId="166" fontId="3" fillId="0" borderId="29" xfId="0" applyFont="1" applyBorder="1" applyAlignment="1" applyProtection="1">
      <alignment horizontal="center"/>
    </xf>
    <xf numFmtId="166" fontId="47" fillId="0" borderId="79" xfId="0" applyFont="1" applyBorder="1" applyProtection="1"/>
    <xf numFmtId="166" fontId="3" fillId="0" borderId="79" xfId="0" applyFont="1" applyBorder="1" applyProtection="1"/>
    <xf numFmtId="166" fontId="47" fillId="0" borderId="0" xfId="0" applyFont="1" applyBorder="1" applyProtection="1"/>
    <xf numFmtId="166" fontId="46" fillId="0" borderId="0" xfId="0" applyFont="1" applyBorder="1" applyAlignment="1" applyProtection="1">
      <alignment horizontal="left"/>
    </xf>
    <xf numFmtId="166" fontId="26" fillId="0" borderId="78" xfId="0" applyFont="1" applyBorder="1" applyProtection="1"/>
    <xf numFmtId="166" fontId="0" fillId="0" borderId="92" xfId="0" applyBorder="1"/>
    <xf numFmtId="166" fontId="3" fillId="0" borderId="104" xfId="0" applyFont="1" applyBorder="1" applyProtection="1"/>
    <xf numFmtId="166" fontId="4" fillId="0" borderId="83" xfId="0" applyFont="1" applyBorder="1" applyProtection="1"/>
    <xf numFmtId="166" fontId="3" fillId="0" borderId="83" xfId="0" applyFont="1" applyBorder="1" applyProtection="1"/>
    <xf numFmtId="166" fontId="2" fillId="0" borderId="0" xfId="0" applyFont="1"/>
    <xf numFmtId="166" fontId="14" fillId="0" borderId="28" xfId="0" applyFont="1" applyBorder="1" applyAlignment="1" applyProtection="1">
      <alignment horizontal="center"/>
    </xf>
    <xf numFmtId="44" fontId="5" fillId="0" borderId="8" xfId="1" applyFont="1" applyBorder="1" applyProtection="1"/>
    <xf numFmtId="166" fontId="5" fillId="6" borderId="2" xfId="0" applyNumberFormat="1" applyFont="1" applyFill="1" applyBorder="1" applyProtection="1"/>
    <xf numFmtId="1" fontId="7" fillId="0" borderId="2" xfId="0" applyNumberFormat="1" applyFont="1" applyBorder="1" applyAlignment="1" applyProtection="1">
      <alignment horizontal="center"/>
    </xf>
    <xf numFmtId="166" fontId="47" fillId="0" borderId="78" xfId="0" applyFont="1" applyBorder="1" applyProtection="1"/>
    <xf numFmtId="169" fontId="22" fillId="0" borderId="0" xfId="0" applyNumberFormat="1" applyFont="1"/>
    <xf numFmtId="168" fontId="50" fillId="0" borderId="28" xfId="0" applyNumberFormat="1" applyFont="1" applyFill="1" applyBorder="1" applyAlignment="1" applyProtection="1">
      <alignment horizontal="center"/>
    </xf>
    <xf numFmtId="168" fontId="33" fillId="0" borderId="28" xfId="0" applyNumberFormat="1" applyFont="1" applyFill="1" applyBorder="1" applyAlignment="1">
      <alignment horizontal="center"/>
    </xf>
    <xf numFmtId="168" fontId="22" fillId="0" borderId="60" xfId="0" applyNumberFormat="1" applyFont="1" applyBorder="1" applyAlignment="1">
      <alignment horizontal="center"/>
    </xf>
    <xf numFmtId="168" fontId="5" fillId="0" borderId="60" xfId="0" applyNumberFormat="1" applyFont="1" applyBorder="1" applyProtection="1"/>
    <xf numFmtId="168" fontId="7" fillId="0" borderId="60" xfId="0" applyNumberFormat="1" applyFont="1" applyBorder="1" applyProtection="1"/>
    <xf numFmtId="168" fontId="7" fillId="0" borderId="82" xfId="0" applyNumberFormat="1" applyFont="1" applyBorder="1" applyProtection="1"/>
    <xf numFmtId="168" fontId="50" fillId="0" borderId="28" xfId="0" applyNumberFormat="1" applyFont="1" applyBorder="1" applyAlignment="1" applyProtection="1">
      <alignment horizontal="center"/>
    </xf>
    <xf numFmtId="166" fontId="5" fillId="0" borderId="106" xfId="0" applyFont="1" applyBorder="1" applyProtection="1"/>
    <xf numFmtId="168" fontId="50" fillId="0" borderId="100" xfId="0" applyNumberFormat="1" applyFont="1" applyBorder="1" applyAlignment="1" applyProtection="1">
      <alignment horizontal="center"/>
    </xf>
    <xf numFmtId="169" fontId="15" fillId="0" borderId="16" xfId="1" applyNumberFormat="1" applyFont="1" applyFill="1" applyBorder="1" applyProtection="1"/>
    <xf numFmtId="169" fontId="15" fillId="0" borderId="18" xfId="1" applyNumberFormat="1" applyFont="1" applyFill="1" applyBorder="1" applyProtection="1"/>
    <xf numFmtId="169" fontId="15" fillId="0" borderId="107" xfId="1" applyNumberFormat="1" applyFont="1" applyFill="1" applyBorder="1" applyProtection="1"/>
    <xf numFmtId="7" fontId="31" fillId="0" borderId="17" xfId="1" applyNumberFormat="1" applyFont="1" applyFill="1" applyBorder="1" applyAlignment="1" applyProtection="1">
      <alignment horizontal="right" vertical="center"/>
    </xf>
    <xf numFmtId="7" fontId="31" fillId="0" borderId="34" xfId="1" applyNumberFormat="1" applyFont="1" applyFill="1" applyBorder="1" applyAlignment="1" applyProtection="1">
      <alignment horizontal="right" vertical="center"/>
    </xf>
    <xf numFmtId="168" fontId="7" fillId="0" borderId="108" xfId="0" applyNumberFormat="1" applyFont="1" applyBorder="1" applyProtection="1"/>
    <xf numFmtId="166" fontId="5" fillId="0" borderId="109" xfId="0" applyFont="1" applyBorder="1" applyAlignment="1" applyProtection="1">
      <alignment horizontal="left"/>
    </xf>
    <xf numFmtId="166" fontId="5" fillId="0" borderId="109" xfId="0" applyFont="1" applyBorder="1" applyProtection="1"/>
    <xf numFmtId="166" fontId="5" fillId="0" borderId="110" xfId="0" applyFont="1" applyBorder="1" applyProtection="1"/>
    <xf numFmtId="166" fontId="7" fillId="0" borderId="0" xfId="0" applyFont="1" applyBorder="1" applyProtection="1"/>
    <xf numFmtId="44" fontId="38" fillId="0" borderId="51" xfId="0" applyNumberFormat="1" applyFont="1" applyBorder="1" applyProtection="1"/>
    <xf numFmtId="169" fontId="15" fillId="0" borderId="2" xfId="1" applyNumberFormat="1" applyFont="1" applyFill="1" applyBorder="1" applyProtection="1"/>
    <xf numFmtId="166" fontId="56" fillId="0" borderId="28" xfId="0" applyFont="1" applyBorder="1" applyAlignment="1" applyProtection="1">
      <alignment horizontal="right"/>
    </xf>
    <xf numFmtId="169" fontId="31" fillId="0" borderId="2" xfId="0" applyNumberFormat="1" applyFont="1" applyFill="1" applyBorder="1" applyAlignment="1" applyProtection="1">
      <alignment horizontal="center" vertical="center"/>
    </xf>
    <xf numFmtId="169" fontId="31" fillId="0" borderId="2" xfId="1" applyNumberFormat="1" applyFont="1" applyFill="1" applyBorder="1" applyAlignment="1" applyProtection="1">
      <alignment vertical="center"/>
    </xf>
    <xf numFmtId="166" fontId="27" fillId="0" borderId="112" xfId="0" applyFont="1" applyBorder="1"/>
    <xf numFmtId="166" fontId="24" fillId="0" borderId="79" xfId="0" applyFont="1" applyBorder="1" applyAlignment="1">
      <alignment vertical="center"/>
    </xf>
    <xf numFmtId="166" fontId="24" fillId="0" borderId="80" xfId="0" applyFont="1" applyBorder="1" applyAlignment="1">
      <alignment vertical="center"/>
    </xf>
    <xf numFmtId="169" fontId="15" fillId="4" borderId="8" xfId="1" applyNumberFormat="1" applyFont="1" applyFill="1" applyBorder="1" applyProtection="1"/>
    <xf numFmtId="169" fontId="15" fillId="4" borderId="2" xfId="1" applyNumberFormat="1" applyFont="1" applyFill="1" applyBorder="1" applyProtection="1"/>
    <xf numFmtId="169" fontId="15" fillId="4" borderId="23" xfId="1" applyNumberFormat="1" applyFont="1" applyFill="1" applyBorder="1" applyProtection="1"/>
    <xf numFmtId="7" fontId="31" fillId="4" borderId="10" xfId="1" applyNumberFormat="1" applyFont="1" applyFill="1" applyBorder="1" applyAlignment="1" applyProtection="1">
      <alignment horizontal="right" vertical="center"/>
    </xf>
    <xf numFmtId="7" fontId="31" fillId="4" borderId="20" xfId="1" applyNumberFormat="1" applyFont="1" applyFill="1" applyBorder="1" applyAlignment="1" applyProtection="1">
      <alignment horizontal="right" vertical="center"/>
    </xf>
    <xf numFmtId="1" fontId="32" fillId="4" borderId="74" xfId="0" applyNumberFormat="1" applyFont="1" applyFill="1" applyBorder="1" applyAlignment="1">
      <alignment horizontal="center"/>
    </xf>
    <xf numFmtId="166" fontId="38" fillId="4" borderId="5" xfId="0" applyFont="1" applyFill="1" applyBorder="1" applyAlignment="1">
      <alignment vertical="center"/>
    </xf>
    <xf numFmtId="44" fontId="38" fillId="4" borderId="2" xfId="1" applyFont="1" applyFill="1" applyBorder="1" applyAlignment="1" applyProtection="1">
      <alignment horizontal="left"/>
    </xf>
    <xf numFmtId="44" fontId="38" fillId="4" borderId="51" xfId="0" applyNumberFormat="1" applyFont="1" applyFill="1" applyBorder="1" applyProtection="1"/>
    <xf numFmtId="169" fontId="32" fillId="4" borderId="2" xfId="1" applyNumberFormat="1" applyFont="1" applyFill="1" applyBorder="1" applyAlignment="1" applyProtection="1">
      <alignment horizontal="right"/>
    </xf>
    <xf numFmtId="169" fontId="32" fillId="4" borderId="65" xfId="1" applyNumberFormat="1" applyFont="1" applyFill="1" applyBorder="1" applyAlignment="1" applyProtection="1">
      <alignment horizontal="right"/>
    </xf>
    <xf numFmtId="1" fontId="32" fillId="4" borderId="74" xfId="0" applyNumberFormat="1" applyFont="1" applyFill="1" applyBorder="1" applyAlignment="1" applyProtection="1">
      <alignment horizontal="center"/>
    </xf>
    <xf numFmtId="166" fontId="38" fillId="4" borderId="5" xfId="0" applyFont="1" applyFill="1" applyBorder="1" applyAlignment="1" applyProtection="1">
      <alignment vertical="center"/>
    </xf>
    <xf numFmtId="44" fontId="38" fillId="4" borderId="2" xfId="1" applyFont="1" applyFill="1" applyBorder="1" applyProtection="1"/>
    <xf numFmtId="10" fontId="32" fillId="4" borderId="2" xfId="1" applyNumberFormat="1" applyFont="1" applyFill="1" applyBorder="1" applyAlignment="1" applyProtection="1">
      <alignment horizontal="right"/>
    </xf>
    <xf numFmtId="166" fontId="39" fillId="4" borderId="5" xfId="0" applyFont="1" applyFill="1" applyBorder="1" applyAlignment="1">
      <alignment vertical="center"/>
    </xf>
    <xf numFmtId="166" fontId="38" fillId="4" borderId="5" xfId="0" applyFont="1" applyFill="1" applyBorder="1" applyAlignment="1" applyProtection="1">
      <alignment horizontal="left" vertical="center"/>
    </xf>
    <xf numFmtId="166" fontId="38" fillId="4" borderId="5" xfId="0" applyFont="1" applyFill="1" applyBorder="1" applyAlignment="1" applyProtection="1">
      <alignment horizontal="center"/>
    </xf>
    <xf numFmtId="166" fontId="39" fillId="4" borderId="5" xfId="0" applyFont="1" applyFill="1" applyBorder="1" applyAlignment="1">
      <alignment horizontal="left" vertical="center"/>
    </xf>
    <xf numFmtId="169" fontId="39" fillId="4" borderId="2" xfId="1" applyNumberFormat="1" applyFont="1" applyFill="1" applyBorder="1" applyAlignment="1" applyProtection="1">
      <alignment horizontal="left"/>
    </xf>
    <xf numFmtId="166" fontId="55" fillId="4" borderId="9" xfId="0" applyFont="1" applyFill="1" applyBorder="1"/>
    <xf numFmtId="166" fontId="38" fillId="4" borderId="5" xfId="0" applyFont="1" applyFill="1" applyBorder="1" applyAlignment="1">
      <alignment horizontal="left" vertical="center"/>
    </xf>
    <xf numFmtId="169" fontId="38" fillId="4" borderId="2" xfId="0" applyNumberFormat="1" applyFont="1" applyFill="1" applyBorder="1" applyAlignment="1" applyProtection="1">
      <alignment horizontal="left"/>
    </xf>
    <xf numFmtId="169" fontId="22" fillId="4" borderId="65" xfId="1" applyNumberFormat="1" applyFont="1" applyFill="1" applyBorder="1" applyAlignment="1" applyProtection="1">
      <alignment horizontal="right"/>
    </xf>
    <xf numFmtId="166" fontId="22" fillId="4" borderId="9" xfId="0" applyFont="1" applyFill="1" applyBorder="1"/>
    <xf numFmtId="166" fontId="47" fillId="0" borderId="7" xfId="0" applyFont="1" applyBorder="1" applyAlignment="1">
      <alignment vertical="center"/>
    </xf>
    <xf numFmtId="1" fontId="32" fillId="4" borderId="75" xfId="0" applyNumberFormat="1" applyFont="1" applyFill="1" applyBorder="1" applyAlignment="1">
      <alignment horizontal="center"/>
    </xf>
    <xf numFmtId="166" fontId="39" fillId="4" borderId="69" xfId="0" applyFont="1" applyFill="1" applyBorder="1"/>
    <xf numFmtId="44" fontId="38" fillId="4" borderId="52" xfId="1" applyFont="1" applyFill="1" applyBorder="1"/>
    <xf numFmtId="169" fontId="38" fillId="4" borderId="52" xfId="1" applyNumberFormat="1" applyFont="1" applyFill="1" applyBorder="1" applyAlignment="1">
      <alignment horizontal="right"/>
    </xf>
    <xf numFmtId="169" fontId="32" fillId="4" borderId="52" xfId="1" applyNumberFormat="1" applyFont="1" applyFill="1" applyBorder="1" applyAlignment="1">
      <alignment horizontal="right"/>
    </xf>
    <xf numFmtId="166" fontId="38" fillId="4" borderId="69" xfId="0" applyFont="1" applyFill="1" applyBorder="1" applyAlignment="1">
      <alignment horizontal="left" vertical="center"/>
    </xf>
    <xf numFmtId="169" fontId="32" fillId="4" borderId="0" xfId="1" applyNumberFormat="1" applyFont="1" applyFill="1" applyBorder="1" applyAlignment="1">
      <alignment horizontal="right"/>
    </xf>
    <xf numFmtId="169" fontId="32" fillId="4" borderId="49" xfId="1" applyNumberFormat="1" applyFont="1" applyFill="1" applyBorder="1" applyAlignment="1">
      <alignment horizontal="right"/>
    </xf>
    <xf numFmtId="166" fontId="0" fillId="4" borderId="0" xfId="0" applyFill="1"/>
    <xf numFmtId="1" fontId="22" fillId="4" borderId="75" xfId="0" applyNumberFormat="1" applyFont="1" applyFill="1" applyBorder="1" applyAlignment="1">
      <alignment horizontal="center"/>
    </xf>
    <xf numFmtId="166" fontId="22" fillId="4" borderId="0" xfId="0" applyFont="1" applyFill="1"/>
    <xf numFmtId="10" fontId="32" fillId="4" borderId="52" xfId="1" applyNumberFormat="1" applyFont="1" applyFill="1" applyBorder="1" applyAlignment="1" applyProtection="1">
      <alignment horizontal="right"/>
    </xf>
    <xf numFmtId="169" fontId="32" fillId="4" borderId="52" xfId="1" applyNumberFormat="1" applyFont="1" applyFill="1" applyBorder="1" applyAlignment="1" applyProtection="1">
      <alignment horizontal="right"/>
    </xf>
    <xf numFmtId="10" fontId="22" fillId="4" borderId="52" xfId="1" applyNumberFormat="1" applyFont="1" applyFill="1" applyBorder="1" applyAlignment="1" applyProtection="1">
      <alignment horizontal="right"/>
    </xf>
    <xf numFmtId="169" fontId="22" fillId="4" borderId="52" xfId="1" applyNumberFormat="1" applyFont="1" applyFill="1" applyBorder="1" applyAlignment="1" applyProtection="1">
      <alignment horizontal="right"/>
    </xf>
    <xf numFmtId="1" fontId="2" fillId="0" borderId="69" xfId="0" applyNumberFormat="1" applyFont="1" applyBorder="1" applyAlignment="1">
      <alignment horizontal="left" vertical="center"/>
    </xf>
    <xf numFmtId="44" fontId="2" fillId="0" borderId="52" xfId="1" applyFont="1" applyBorder="1"/>
    <xf numFmtId="166" fontId="35" fillId="4" borderId="69" xfId="0" applyFont="1" applyFill="1" applyBorder="1" applyAlignment="1">
      <alignment horizontal="left" vertical="center"/>
    </xf>
    <xf numFmtId="44" fontId="38" fillId="4" borderId="54" xfId="0" applyNumberFormat="1" applyFont="1" applyFill="1" applyBorder="1" applyProtection="1"/>
    <xf numFmtId="169" fontId="32" fillId="4" borderId="66" xfId="1" applyNumberFormat="1" applyFont="1" applyFill="1" applyBorder="1" applyAlignment="1">
      <alignment horizontal="right"/>
    </xf>
    <xf numFmtId="168" fontId="36" fillId="4" borderId="2" xfId="0" applyNumberFormat="1" applyFont="1" applyFill="1" applyBorder="1" applyAlignment="1" applyProtection="1">
      <alignment horizontal="center"/>
    </xf>
    <xf numFmtId="169" fontId="36" fillId="4" borderId="2" xfId="0" applyNumberFormat="1" applyFont="1" applyFill="1" applyBorder="1" applyAlignment="1" applyProtection="1">
      <alignment horizontal="right"/>
    </xf>
    <xf numFmtId="44" fontId="36" fillId="4" borderId="54" xfId="0" applyNumberFormat="1" applyFont="1" applyFill="1" applyBorder="1" applyAlignment="1" applyProtection="1">
      <alignment horizontal="center"/>
    </xf>
    <xf numFmtId="169" fontId="33" fillId="4" borderId="2" xfId="0" applyNumberFormat="1" applyFont="1" applyFill="1" applyBorder="1" applyAlignment="1" applyProtection="1">
      <alignment horizontal="right"/>
    </xf>
    <xf numFmtId="169" fontId="33" fillId="4" borderId="65" xfId="0" applyNumberFormat="1" applyFont="1" applyFill="1" applyBorder="1" applyAlignment="1" applyProtection="1">
      <alignment horizontal="right"/>
    </xf>
    <xf numFmtId="166" fontId="38" fillId="4" borderId="0" xfId="0" applyFont="1" applyFill="1" applyBorder="1" applyAlignment="1" applyProtection="1">
      <alignment horizontal="left" vertical="center"/>
    </xf>
    <xf numFmtId="44" fontId="38" fillId="4" borderId="0" xfId="1" applyFont="1" applyFill="1" applyBorder="1" applyAlignment="1" applyProtection="1">
      <alignment horizontal="left"/>
    </xf>
    <xf numFmtId="169" fontId="38" fillId="4" borderId="0" xfId="1" applyNumberFormat="1" applyFont="1" applyFill="1" applyBorder="1" applyAlignment="1" applyProtection="1">
      <alignment horizontal="right"/>
    </xf>
    <xf numFmtId="166" fontId="33" fillId="3" borderId="86" xfId="0" applyFont="1" applyFill="1" applyBorder="1"/>
    <xf numFmtId="166" fontId="33" fillId="0" borderId="21" xfId="0" applyFont="1" applyBorder="1" applyAlignment="1" applyProtection="1">
      <alignment horizontal="center"/>
    </xf>
    <xf numFmtId="169" fontId="33" fillId="0" borderId="2" xfId="1" applyNumberFormat="1" applyFont="1" applyBorder="1" applyAlignment="1" applyProtection="1">
      <alignment horizontal="right"/>
    </xf>
    <xf numFmtId="169" fontId="33" fillId="4" borderId="2" xfId="1" applyNumberFormat="1" applyFont="1" applyFill="1" applyBorder="1" applyAlignment="1" applyProtection="1">
      <alignment horizontal="right"/>
    </xf>
    <xf numFmtId="169" fontId="39" fillId="4" borderId="2" xfId="1" applyNumberFormat="1" applyFont="1" applyFill="1" applyBorder="1" applyAlignment="1" applyProtection="1">
      <alignment horizontal="right"/>
    </xf>
    <xf numFmtId="170" fontId="33" fillId="4" borderId="2" xfId="1" applyNumberFormat="1" applyFont="1" applyFill="1" applyBorder="1" applyAlignment="1" applyProtection="1">
      <alignment horizontal="right"/>
    </xf>
    <xf numFmtId="169" fontId="33" fillId="0" borderId="89" xfId="1" applyNumberFormat="1" applyFont="1" applyBorder="1" applyAlignment="1" applyProtection="1">
      <alignment horizontal="right"/>
    </xf>
    <xf numFmtId="166" fontId="7" fillId="0" borderId="83" xfId="0" applyFont="1" applyBorder="1" applyProtection="1"/>
    <xf numFmtId="170" fontId="33" fillId="0" borderId="2" xfId="1" applyNumberFormat="1" applyFont="1" applyBorder="1" applyAlignment="1" applyProtection="1">
      <alignment horizontal="right"/>
    </xf>
    <xf numFmtId="169" fontId="33" fillId="0" borderId="0" xfId="1" applyNumberFormat="1" applyFont="1" applyBorder="1" applyAlignment="1" applyProtection="1">
      <alignment horizontal="right"/>
    </xf>
    <xf numFmtId="169" fontId="33" fillId="0" borderId="52" xfId="1" applyNumberFormat="1" applyFont="1" applyBorder="1" applyAlignment="1">
      <alignment horizontal="right"/>
    </xf>
    <xf numFmtId="169" fontId="33" fillId="0" borderId="2" xfId="1" applyNumberFormat="1" applyFont="1" applyFill="1" applyBorder="1" applyAlignment="1" applyProtection="1">
      <alignment horizontal="right"/>
    </xf>
    <xf numFmtId="169" fontId="33" fillId="4" borderId="52" xfId="1" applyNumberFormat="1" applyFont="1" applyFill="1" applyBorder="1" applyAlignment="1">
      <alignment horizontal="right"/>
    </xf>
    <xf numFmtId="169" fontId="33" fillId="0" borderId="0" xfId="1" applyNumberFormat="1" applyFont="1" applyBorder="1" applyAlignment="1">
      <alignment horizontal="right"/>
    </xf>
    <xf numFmtId="169" fontId="33" fillId="0" borderId="2" xfId="0" applyNumberFormat="1" applyFont="1" applyFill="1" applyBorder="1" applyAlignment="1" applyProtection="1">
      <alignment horizontal="right"/>
    </xf>
    <xf numFmtId="169" fontId="33" fillId="0" borderId="52" xfId="1" applyNumberFormat="1" applyFont="1" applyFill="1" applyBorder="1" applyAlignment="1">
      <alignment horizontal="right"/>
    </xf>
    <xf numFmtId="169" fontId="33" fillId="4" borderId="0" xfId="1" applyNumberFormat="1" applyFont="1" applyFill="1" applyBorder="1" applyAlignment="1" applyProtection="1">
      <alignment horizontal="right"/>
    </xf>
    <xf numFmtId="166" fontId="33" fillId="0" borderId="4" xfId="0" applyFont="1" applyBorder="1"/>
    <xf numFmtId="166" fontId="33" fillId="0" borderId="0" xfId="0" applyFont="1"/>
    <xf numFmtId="166" fontId="33" fillId="0" borderId="0" xfId="0" applyFont="1" applyBorder="1"/>
    <xf numFmtId="166" fontId="57" fillId="0" borderId="0" xfId="0" applyFont="1" applyBorder="1" applyProtection="1"/>
    <xf numFmtId="166" fontId="7" fillId="0" borderId="16" xfId="0" applyFont="1" applyBorder="1" applyAlignment="1">
      <alignment horizontal="center" vertical="center"/>
    </xf>
    <xf numFmtId="166" fontId="7" fillId="2" borderId="15" xfId="0" applyFont="1" applyFill="1" applyBorder="1" applyAlignment="1">
      <alignment vertical="center"/>
    </xf>
    <xf numFmtId="169" fontId="19" fillId="0" borderId="2" xfId="1" applyNumberFormat="1" applyFont="1" applyFill="1" applyBorder="1" applyProtection="1"/>
    <xf numFmtId="5" fontId="21" fillId="0" borderId="9" xfId="1" applyNumberFormat="1" applyFont="1" applyFill="1" applyBorder="1" applyAlignment="1" applyProtection="1">
      <alignment horizontal="right" vertical="center"/>
    </xf>
    <xf numFmtId="166" fontId="7" fillId="0" borderId="4" xfId="0" applyFont="1" applyBorder="1" applyProtection="1"/>
    <xf numFmtId="166" fontId="7" fillId="7" borderId="0" xfId="0" applyFont="1" applyFill="1" applyBorder="1" applyProtection="1"/>
    <xf numFmtId="166" fontId="7" fillId="0" borderId="92" xfId="0" applyFont="1" applyBorder="1" applyProtection="1"/>
    <xf numFmtId="166" fontId="4" fillId="0" borderId="0" xfId="0" applyFont="1" applyBorder="1" applyAlignment="1">
      <alignment vertical="center"/>
    </xf>
    <xf numFmtId="166" fontId="33" fillId="0" borderId="0" xfId="0" applyFont="1" applyBorder="1" applyAlignment="1">
      <alignment vertical="center"/>
    </xf>
    <xf numFmtId="166" fontId="7" fillId="0" borderId="8" xfId="0" applyNumberFormat="1" applyFont="1" applyBorder="1" applyAlignment="1" applyProtection="1">
      <alignment vertical="center"/>
    </xf>
    <xf numFmtId="7" fontId="21" fillId="0" borderId="8" xfId="1" applyNumberFormat="1" applyFont="1" applyFill="1" applyBorder="1" applyAlignment="1" applyProtection="1">
      <alignment horizontal="right" vertical="center"/>
    </xf>
    <xf numFmtId="7" fontId="21" fillId="0" borderId="8" xfId="1" applyNumberFormat="1" applyFont="1" applyBorder="1" applyAlignment="1" applyProtection="1">
      <alignment horizontal="right" vertical="center"/>
    </xf>
    <xf numFmtId="166" fontId="7" fillId="0" borderId="11" xfId="0" applyNumberFormat="1" applyFont="1" applyBorder="1" applyProtection="1"/>
    <xf numFmtId="166" fontId="7" fillId="0" borderId="3" xfId="0" applyNumberFormat="1" applyFont="1" applyBorder="1" applyProtection="1"/>
    <xf numFmtId="166" fontId="7" fillId="0" borderId="79" xfId="0" applyFont="1" applyBorder="1" applyProtection="1"/>
    <xf numFmtId="166" fontId="33" fillId="0" borderId="4" xfId="0" applyFont="1" applyBorder="1" applyAlignment="1">
      <alignment horizontal="left"/>
    </xf>
    <xf numFmtId="166" fontId="7" fillId="6" borderId="2" xfId="0" applyNumberFormat="1" applyFont="1" applyFill="1" applyBorder="1" applyProtection="1"/>
    <xf numFmtId="169" fontId="19" fillId="0" borderId="89" xfId="1" applyNumberFormat="1" applyFont="1" applyBorder="1" applyProtection="1"/>
    <xf numFmtId="166" fontId="16" fillId="0" borderId="8" xfId="0" applyNumberFormat="1" applyFont="1" applyBorder="1" applyAlignment="1" applyProtection="1">
      <alignment vertical="center"/>
    </xf>
    <xf numFmtId="166" fontId="16" fillId="0" borderId="27" xfId="0" applyNumberFormat="1" applyFont="1" applyBorder="1" applyAlignment="1" applyProtection="1">
      <alignment vertical="center"/>
    </xf>
    <xf numFmtId="166" fontId="16" fillId="0" borderId="27" xfId="0" applyNumberFormat="1" applyFont="1" applyBorder="1" applyProtection="1"/>
    <xf numFmtId="166" fontId="33" fillId="0" borderId="3" xfId="0" applyFont="1" applyBorder="1" applyProtection="1"/>
    <xf numFmtId="166" fontId="7" fillId="0" borderId="89" xfId="0" applyNumberFormat="1" applyFont="1" applyBorder="1" applyProtection="1"/>
    <xf numFmtId="166" fontId="39" fillId="0" borderId="69" xfId="0" applyFont="1" applyBorder="1" applyAlignment="1">
      <alignment vertical="center"/>
    </xf>
    <xf numFmtId="168" fontId="50" fillId="4" borderId="28" xfId="0" applyNumberFormat="1" applyFont="1" applyFill="1" applyBorder="1" applyAlignment="1" applyProtection="1">
      <alignment horizontal="center"/>
    </xf>
    <xf numFmtId="44" fontId="39" fillId="4" borderId="51" xfId="0" applyNumberFormat="1" applyFont="1" applyFill="1" applyBorder="1" applyProtection="1"/>
    <xf numFmtId="1" fontId="32" fillId="4" borderId="113" xfId="0" applyNumberFormat="1" applyFont="1" applyFill="1" applyBorder="1" applyAlignment="1">
      <alignment horizontal="center"/>
    </xf>
    <xf numFmtId="166" fontId="38" fillId="0" borderId="71" xfId="0" applyFont="1" applyBorder="1" applyAlignment="1">
      <alignment horizontal="left" vertical="center"/>
    </xf>
    <xf numFmtId="0" fontId="21" fillId="0" borderId="20" xfId="0" applyNumberFormat="1" applyFont="1" applyFill="1" applyBorder="1" applyAlignment="1">
      <alignment horizontal="center" vertical="center"/>
    </xf>
    <xf numFmtId="1" fontId="15" fillId="0" borderId="2" xfId="0" applyNumberFormat="1" applyFont="1" applyFill="1" applyBorder="1" applyAlignment="1" applyProtection="1">
      <alignment horizontal="center" vertical="center"/>
    </xf>
    <xf numFmtId="166" fontId="30" fillId="0" borderId="0" xfId="0" applyFont="1" applyFill="1"/>
    <xf numFmtId="44" fontId="30" fillId="0" borderId="0" xfId="1" applyFont="1" applyFill="1"/>
    <xf numFmtId="7" fontId="21" fillId="0" borderId="9" xfId="1" applyNumberFormat="1" applyFont="1" applyFill="1" applyBorder="1" applyAlignment="1" applyProtection="1">
      <alignment horizontal="right" vertical="center"/>
    </xf>
    <xf numFmtId="7" fontId="21" fillId="4" borderId="9" xfId="1" applyNumberFormat="1" applyFont="1" applyFill="1" applyBorder="1" applyAlignment="1" applyProtection="1">
      <alignment horizontal="right" vertical="center"/>
    </xf>
    <xf numFmtId="7" fontId="19" fillId="0" borderId="10" xfId="1" applyNumberFormat="1" applyFont="1" applyFill="1" applyBorder="1" applyProtection="1"/>
    <xf numFmtId="7" fontId="21" fillId="0" borderId="93" xfId="1" applyNumberFormat="1" applyFont="1" applyFill="1" applyBorder="1" applyAlignment="1" applyProtection="1">
      <alignment horizontal="right" vertical="center"/>
    </xf>
    <xf numFmtId="7" fontId="21" fillId="0" borderId="0" xfId="1" applyNumberFormat="1" applyFont="1" applyFill="1" applyBorder="1" applyAlignment="1" applyProtection="1">
      <alignment horizontal="right" vertical="center"/>
    </xf>
    <xf numFmtId="7" fontId="21" fillId="0" borderId="7" xfId="1" applyNumberFormat="1" applyFont="1" applyFill="1" applyBorder="1" applyAlignment="1" applyProtection="1">
      <alignment horizontal="right" vertical="center"/>
    </xf>
    <xf numFmtId="7" fontId="19" fillId="0" borderId="2" xfId="1" applyNumberFormat="1" applyFont="1" applyFill="1" applyBorder="1" applyProtection="1"/>
    <xf numFmtId="169" fontId="15" fillId="5" borderId="8" xfId="1" applyNumberFormat="1" applyFont="1" applyFill="1" applyBorder="1" applyProtection="1"/>
    <xf numFmtId="169" fontId="15" fillId="5" borderId="2" xfId="1" applyNumberFormat="1" applyFont="1" applyFill="1" applyBorder="1" applyProtection="1"/>
    <xf numFmtId="169" fontId="15" fillId="5" borderId="23" xfId="1" applyNumberFormat="1" applyFont="1" applyFill="1" applyBorder="1" applyProtection="1"/>
    <xf numFmtId="7" fontId="21" fillId="5" borderId="9" xfId="1" applyNumberFormat="1" applyFont="1" applyFill="1" applyBorder="1" applyAlignment="1" applyProtection="1">
      <alignment horizontal="right" vertical="center"/>
    </xf>
    <xf numFmtId="7" fontId="31" fillId="5" borderId="10" xfId="1" applyNumberFormat="1" applyFont="1" applyFill="1" applyBorder="1" applyAlignment="1" applyProtection="1">
      <alignment horizontal="right" vertical="center"/>
    </xf>
    <xf numFmtId="7" fontId="31" fillId="5" borderId="20" xfId="1" applyNumberFormat="1" applyFont="1" applyFill="1" applyBorder="1" applyAlignment="1" applyProtection="1">
      <alignment horizontal="right" vertical="center"/>
    </xf>
    <xf numFmtId="1" fontId="22" fillId="5" borderId="85" xfId="0" applyNumberFormat="1" applyFont="1" applyFill="1" applyBorder="1" applyAlignment="1">
      <alignment horizontal="center"/>
    </xf>
    <xf numFmtId="166" fontId="38" fillId="5" borderId="28" xfId="0" applyFont="1" applyFill="1" applyBorder="1" applyAlignment="1">
      <alignment horizontal="left"/>
    </xf>
    <xf numFmtId="166" fontId="0" fillId="5" borderId="9" xfId="0" applyFill="1" applyBorder="1"/>
    <xf numFmtId="169" fontId="33" fillId="5" borderId="2" xfId="1" applyNumberFormat="1" applyFont="1" applyFill="1" applyBorder="1" applyAlignment="1" applyProtection="1">
      <alignment horizontal="right"/>
    </xf>
    <xf numFmtId="9" fontId="36" fillId="5" borderId="2" xfId="0" applyNumberFormat="1" applyFont="1" applyFill="1" applyBorder="1" applyAlignment="1" applyProtection="1">
      <alignment horizontal="center"/>
    </xf>
    <xf numFmtId="169" fontId="32" fillId="5" borderId="65" xfId="1" applyNumberFormat="1" applyFont="1" applyFill="1" applyBorder="1" applyAlignment="1" applyProtection="1">
      <alignment horizontal="right"/>
    </xf>
    <xf numFmtId="169" fontId="36" fillId="5" borderId="0" xfId="0" applyNumberFormat="1" applyFont="1" applyFill="1" applyBorder="1" applyAlignment="1" applyProtection="1">
      <alignment horizontal="left" vertical="center"/>
    </xf>
    <xf numFmtId="166" fontId="0" fillId="5" borderId="0" xfId="0" applyFill="1"/>
    <xf numFmtId="166" fontId="22" fillId="0" borderId="115" xfId="8" applyFont="1" applyFill="1" applyBorder="1"/>
    <xf numFmtId="166" fontId="22" fillId="0" borderId="117" xfId="8" applyFont="1" applyFill="1" applyBorder="1"/>
    <xf numFmtId="1" fontId="22" fillId="0" borderId="118" xfId="8" applyNumberFormat="1" applyFont="1" applyFill="1" applyBorder="1" applyAlignment="1" applyProtection="1">
      <alignment horizontal="left"/>
    </xf>
    <xf numFmtId="166" fontId="22" fillId="0" borderId="0" xfId="9"/>
    <xf numFmtId="166" fontId="22" fillId="0" borderId="29" xfId="9" applyBorder="1" applyAlignment="1">
      <alignment vertical="center"/>
    </xf>
    <xf numFmtId="166" fontId="22" fillId="0" borderId="0" xfId="9" applyAlignment="1">
      <alignment vertical="center"/>
    </xf>
    <xf numFmtId="166" fontId="3" fillId="0" borderId="0" xfId="9" applyFont="1" applyAlignment="1">
      <alignment vertical="center"/>
    </xf>
    <xf numFmtId="166" fontId="22" fillId="0" borderId="30" xfId="9" applyBorder="1" applyAlignment="1">
      <alignment vertical="center"/>
    </xf>
    <xf numFmtId="166" fontId="24" fillId="0" borderId="29" xfId="9" applyFont="1" applyBorder="1" applyAlignment="1">
      <alignment vertical="center"/>
    </xf>
    <xf numFmtId="166" fontId="28" fillId="0" borderId="114" xfId="9" applyFont="1" applyBorder="1" applyAlignment="1">
      <alignment vertical="center"/>
    </xf>
    <xf numFmtId="166" fontId="24" fillId="0" borderId="114" xfId="9" applyFont="1" applyBorder="1" applyAlignment="1">
      <alignment vertical="center"/>
    </xf>
    <xf numFmtId="166" fontId="24" fillId="0" borderId="0" xfId="9" applyFont="1" applyAlignment="1">
      <alignment vertical="center"/>
    </xf>
    <xf numFmtId="17" fontId="24" fillId="0" borderId="0" xfId="9" applyNumberFormat="1" applyFont="1" applyAlignment="1">
      <alignment horizontal="right" vertical="center"/>
    </xf>
    <xf numFmtId="167" fontId="28" fillId="0" borderId="115" xfId="9" applyNumberFormat="1" applyFont="1" applyBorder="1" applyAlignment="1">
      <alignment horizontal="left" vertical="center"/>
    </xf>
    <xf numFmtId="166" fontId="30" fillId="0" borderId="30" xfId="9" applyFont="1" applyBorder="1" applyAlignment="1">
      <alignment vertical="center"/>
    </xf>
    <xf numFmtId="166" fontId="29" fillId="0" borderId="0" xfId="9" applyFont="1" applyAlignment="1">
      <alignment vertical="center"/>
    </xf>
    <xf numFmtId="166" fontId="28" fillId="0" borderId="115" xfId="9" applyFont="1" applyBorder="1" applyAlignment="1">
      <alignment vertical="center"/>
    </xf>
    <xf numFmtId="166" fontId="26" fillId="0" borderId="114" xfId="9" applyFont="1" applyBorder="1" applyAlignment="1">
      <alignment vertical="center"/>
    </xf>
    <xf numFmtId="166" fontId="24" fillId="0" borderId="30" xfId="9" applyFont="1" applyBorder="1" applyAlignment="1">
      <alignment vertical="center"/>
    </xf>
    <xf numFmtId="166" fontId="26" fillId="0" borderId="0" xfId="9" applyFont="1" applyAlignment="1">
      <alignment vertical="center"/>
    </xf>
    <xf numFmtId="166" fontId="22" fillId="0" borderId="30" xfId="9" applyBorder="1"/>
    <xf numFmtId="166" fontId="26" fillId="0" borderId="114" xfId="9" applyFont="1" applyBorder="1" applyAlignment="1">
      <alignment horizontal="center" vertical="center"/>
    </xf>
    <xf numFmtId="166" fontId="22" fillId="0" borderId="115" xfId="9" applyBorder="1"/>
    <xf numFmtId="166" fontId="3" fillId="0" borderId="31" xfId="9" applyFont="1" applyBorder="1" applyAlignment="1">
      <alignment vertical="center"/>
    </xf>
    <xf numFmtId="166" fontId="4" fillId="0" borderId="4" xfId="9" applyFont="1" applyBorder="1" applyAlignment="1">
      <alignment vertical="center"/>
    </xf>
    <xf numFmtId="166" fontId="3" fillId="0" borderId="4" xfId="9" applyFont="1" applyBorder="1" applyAlignment="1">
      <alignment vertical="center"/>
    </xf>
    <xf numFmtId="166" fontId="3" fillId="0" borderId="32" xfId="9" applyFont="1" applyBorder="1" applyAlignment="1">
      <alignment vertical="center"/>
    </xf>
    <xf numFmtId="166" fontId="7" fillId="0" borderId="120" xfId="9" applyFont="1" applyBorder="1" applyAlignment="1">
      <alignment horizontal="center" vertical="center"/>
    </xf>
    <xf numFmtId="166" fontId="20" fillId="0" borderId="44" xfId="9" applyFont="1" applyBorder="1" applyAlignment="1">
      <alignment horizontal="center" vertical="center"/>
    </xf>
    <xf numFmtId="166" fontId="20" fillId="0" borderId="45" xfId="9" applyFont="1" applyBorder="1" applyAlignment="1">
      <alignment horizontal="center" vertical="center"/>
    </xf>
    <xf numFmtId="166" fontId="19" fillId="0" borderId="121" xfId="9" applyFont="1" applyBorder="1" applyAlignment="1">
      <alignment horizontal="center" vertical="center"/>
    </xf>
    <xf numFmtId="166" fontId="19" fillId="0" borderId="122" xfId="9" applyFont="1" applyBorder="1" applyAlignment="1">
      <alignment horizontal="center" vertical="center"/>
    </xf>
    <xf numFmtId="166" fontId="7" fillId="0" borderId="46" xfId="9" applyFont="1" applyBorder="1" applyAlignment="1">
      <alignment horizontal="center" vertical="center"/>
    </xf>
    <xf numFmtId="166" fontId="7" fillId="0" borderId="123" xfId="9" applyFont="1" applyBorder="1" applyAlignment="1">
      <alignment horizontal="center" vertical="center"/>
    </xf>
    <xf numFmtId="166" fontId="7" fillId="0" borderId="122" xfId="9" applyFont="1" applyBorder="1" applyAlignment="1">
      <alignment horizontal="center" vertical="center"/>
    </xf>
    <xf numFmtId="166" fontId="22" fillId="0" borderId="20" xfId="9" applyBorder="1" applyAlignment="1">
      <alignment vertical="center"/>
    </xf>
    <xf numFmtId="166" fontId="14" fillId="0" borderId="19" xfId="9" applyFont="1" applyBorder="1" applyAlignment="1">
      <alignment horizontal="center" vertical="center"/>
    </xf>
    <xf numFmtId="166" fontId="14" fillId="0" borderId="121" xfId="9" applyFont="1" applyBorder="1" applyAlignment="1">
      <alignment horizontal="center" vertical="center"/>
    </xf>
    <xf numFmtId="166" fontId="14" fillId="0" borderId="6" xfId="9" applyFont="1" applyBorder="1" applyAlignment="1">
      <alignment horizontal="center" vertical="center"/>
    </xf>
    <xf numFmtId="166" fontId="14" fillId="0" borderId="12" xfId="9" applyFont="1" applyBorder="1" applyAlignment="1">
      <alignment horizontal="center" vertical="center"/>
    </xf>
    <xf numFmtId="166" fontId="14" fillId="0" borderId="22" xfId="9" applyFont="1" applyBorder="1" applyAlignment="1">
      <alignment horizontal="center" vertical="center"/>
    </xf>
    <xf numFmtId="166" fontId="6" fillId="0" borderId="14" xfId="9" applyFont="1" applyBorder="1" applyAlignment="1">
      <alignment vertical="center"/>
    </xf>
    <xf numFmtId="166" fontId="6" fillId="0" borderId="12" xfId="9" applyFont="1" applyBorder="1" applyAlignment="1">
      <alignment vertical="center"/>
    </xf>
    <xf numFmtId="166" fontId="6" fillId="0" borderId="33" xfId="9" applyFont="1" applyBorder="1" applyAlignment="1">
      <alignment vertical="center"/>
    </xf>
    <xf numFmtId="166" fontId="7" fillId="0" borderId="20" xfId="9" applyFont="1" applyBorder="1" applyAlignment="1">
      <alignment horizontal="center" vertical="center"/>
    </xf>
    <xf numFmtId="166" fontId="14" fillId="0" borderId="114" xfId="9" applyFont="1" applyBorder="1" applyAlignment="1">
      <alignment horizontal="center" vertical="center"/>
    </xf>
    <xf numFmtId="1" fontId="14" fillId="0" borderId="2" xfId="9" applyNumberFormat="1" applyFont="1" applyBorder="1" applyAlignment="1">
      <alignment horizontal="center" vertical="center"/>
    </xf>
    <xf numFmtId="1" fontId="14" fillId="0" borderId="10" xfId="9" applyNumberFormat="1" applyFont="1" applyBorder="1" applyAlignment="1">
      <alignment horizontal="center" vertical="center"/>
    </xf>
    <xf numFmtId="1" fontId="14" fillId="0" borderId="23" xfId="9" applyNumberFormat="1" applyFont="1" applyBorder="1" applyAlignment="1">
      <alignment horizontal="center" vertical="center"/>
    </xf>
    <xf numFmtId="166" fontId="6" fillId="0" borderId="8" xfId="9" applyFont="1" applyBorder="1" applyAlignment="1">
      <alignment vertical="center"/>
    </xf>
    <xf numFmtId="166" fontId="6" fillId="0" borderId="10" xfId="9" applyFont="1" applyBorder="1" applyAlignment="1">
      <alignment vertical="center"/>
    </xf>
    <xf numFmtId="166" fontId="6" fillId="0" borderId="20" xfId="9" applyFont="1" applyBorder="1" applyAlignment="1">
      <alignment vertical="center"/>
    </xf>
    <xf numFmtId="166" fontId="22" fillId="0" borderId="35" xfId="9" applyBorder="1" applyAlignment="1">
      <alignment horizontal="center" vertical="center"/>
    </xf>
    <xf numFmtId="166" fontId="14" fillId="0" borderId="2" xfId="9" applyFont="1" applyBorder="1" applyAlignment="1">
      <alignment horizontal="center" vertical="center"/>
    </xf>
    <xf numFmtId="6" fontId="14" fillId="0" borderId="10" xfId="9" applyNumberFormat="1" applyFont="1" applyBorder="1" applyAlignment="1">
      <alignment horizontal="center" vertical="center"/>
    </xf>
    <xf numFmtId="9" fontId="14" fillId="0" borderId="23" xfId="9" applyNumberFormat="1" applyFont="1" applyBorder="1" applyAlignment="1">
      <alignment horizontal="center" vertical="center"/>
    </xf>
    <xf numFmtId="166" fontId="8" fillId="2" borderId="36" xfId="9" applyFont="1" applyFill="1" applyBorder="1" applyAlignment="1">
      <alignment horizontal="center" vertical="center"/>
    </xf>
    <xf numFmtId="166" fontId="5" fillId="2" borderId="1" xfId="9" applyFont="1" applyFill="1" applyBorder="1" applyAlignment="1">
      <alignment vertical="center"/>
    </xf>
    <xf numFmtId="166" fontId="5" fillId="2" borderId="13" xfId="9" applyFont="1" applyFill="1" applyBorder="1" applyAlignment="1">
      <alignment horizontal="center" vertical="center"/>
    </xf>
    <xf numFmtId="166" fontId="5" fillId="2" borderId="24" xfId="9" applyFont="1" applyFill="1" applyBorder="1" applyAlignment="1">
      <alignment horizontal="center" vertical="center"/>
    </xf>
    <xf numFmtId="166" fontId="5" fillId="2" borderId="15" xfId="9" applyFont="1" applyFill="1" applyBorder="1" applyAlignment="1">
      <alignment vertical="center"/>
    </xf>
    <xf numFmtId="166" fontId="5" fillId="2" borderId="13" xfId="9" applyFont="1" applyFill="1" applyBorder="1" applyAlignment="1">
      <alignment vertical="center"/>
    </xf>
    <xf numFmtId="166" fontId="5" fillId="2" borderId="36" xfId="9" applyFont="1" applyFill="1" applyBorder="1" applyAlignment="1">
      <alignment vertical="center"/>
    </xf>
    <xf numFmtId="166" fontId="7" fillId="0" borderId="20" xfId="9" applyFont="1" applyBorder="1" applyAlignment="1">
      <alignment vertical="center"/>
    </xf>
    <xf numFmtId="1" fontId="5" fillId="0" borderId="2" xfId="9" applyNumberFormat="1" applyFont="1" applyBorder="1" applyAlignment="1">
      <alignment horizontal="center" vertical="center"/>
    </xf>
    <xf numFmtId="1" fontId="5" fillId="0" borderId="10" xfId="9" applyNumberFormat="1" applyFont="1" applyBorder="1" applyAlignment="1">
      <alignment horizontal="center" vertical="center"/>
    </xf>
    <xf numFmtId="1" fontId="5" fillId="0" borderId="23" xfId="9" applyNumberFormat="1" applyFont="1" applyBorder="1" applyAlignment="1">
      <alignment horizontal="center" vertical="center"/>
    </xf>
    <xf numFmtId="166" fontId="5" fillId="0" borderId="8" xfId="9" applyFont="1" applyBorder="1" applyAlignment="1">
      <alignment vertical="center"/>
    </xf>
    <xf numFmtId="166" fontId="5" fillId="0" borderId="10" xfId="9" applyFont="1" applyBorder="1" applyAlignment="1">
      <alignment vertical="center"/>
    </xf>
    <xf numFmtId="166" fontId="5" fillId="0" borderId="20" xfId="9" applyFont="1" applyBorder="1" applyAlignment="1">
      <alignment vertical="center"/>
    </xf>
    <xf numFmtId="0" fontId="21" fillId="0" borderId="20" xfId="9" applyNumberFormat="1" applyFont="1" applyBorder="1" applyAlignment="1">
      <alignment horizontal="center" vertical="center"/>
    </xf>
    <xf numFmtId="7" fontId="31" fillId="0" borderId="2" xfId="1" applyNumberFormat="1" applyFont="1" applyBorder="1" applyAlignment="1">
      <alignment horizontal="right" vertical="center"/>
    </xf>
    <xf numFmtId="1" fontId="31" fillId="0" borderId="2" xfId="9" applyNumberFormat="1" applyFont="1" applyBorder="1" applyAlignment="1">
      <alignment horizontal="center" vertical="center"/>
    </xf>
    <xf numFmtId="7" fontId="31" fillId="0" borderId="8" xfId="1" applyNumberFormat="1" applyFont="1" applyBorder="1" applyAlignment="1">
      <alignment horizontal="right" vertical="center"/>
    </xf>
    <xf numFmtId="7" fontId="31" fillId="0" borderId="10" xfId="1" applyNumberFormat="1" applyFont="1" applyBorder="1" applyAlignment="1">
      <alignment horizontal="right" vertical="center"/>
    </xf>
    <xf numFmtId="7" fontId="31" fillId="0" borderId="20" xfId="1" applyNumberFormat="1" applyFont="1" applyBorder="1" applyAlignment="1">
      <alignment horizontal="right" vertical="center"/>
    </xf>
    <xf numFmtId="166" fontId="30" fillId="0" borderId="0" xfId="9" applyFont="1"/>
    <xf numFmtId="0" fontId="31" fillId="0" borderId="20" xfId="9" applyNumberFormat="1" applyFont="1" applyBorder="1" applyAlignment="1">
      <alignment vertical="center"/>
    </xf>
    <xf numFmtId="1" fontId="31" fillId="0" borderId="10" xfId="9" applyNumberFormat="1" applyFont="1" applyBorder="1" applyAlignment="1">
      <alignment horizontal="center" vertical="center"/>
    </xf>
    <xf numFmtId="44" fontId="31" fillId="0" borderId="23" xfId="1" applyFont="1" applyBorder="1" applyAlignment="1">
      <alignment horizontal="center" vertical="center"/>
    </xf>
    <xf numFmtId="44" fontId="31" fillId="0" borderId="10" xfId="1" applyFont="1" applyBorder="1" applyAlignment="1">
      <alignment horizontal="center" vertical="center"/>
    </xf>
    <xf numFmtId="7" fontId="31" fillId="0" borderId="2" xfId="1" applyNumberFormat="1" applyFont="1" applyBorder="1" applyAlignment="1">
      <alignment horizontal="center" vertical="center"/>
    </xf>
    <xf numFmtId="7" fontId="31" fillId="0" borderId="2" xfId="1" applyNumberFormat="1" applyFont="1" applyBorder="1" applyAlignment="1">
      <alignment vertical="center"/>
    </xf>
    <xf numFmtId="7" fontId="31" fillId="0" borderId="23" xfId="1" applyNumberFormat="1" applyFont="1" applyBorder="1" applyAlignment="1">
      <alignment vertical="center"/>
    </xf>
    <xf numFmtId="0" fontId="15" fillId="0" borderId="20" xfId="9" applyNumberFormat="1" applyFont="1" applyBorder="1" applyAlignment="1">
      <alignment horizontal="center" vertical="center"/>
    </xf>
    <xf numFmtId="168" fontId="31" fillId="0" borderId="42" xfId="9" applyNumberFormat="1" applyFont="1" applyBorder="1" applyAlignment="1">
      <alignment horizontal="center" vertical="center"/>
    </xf>
    <xf numFmtId="7" fontId="31" fillId="0" borderId="42" xfId="1" applyNumberFormat="1" applyFont="1" applyBorder="1" applyAlignment="1">
      <alignment horizontal="right" vertical="center"/>
    </xf>
    <xf numFmtId="166" fontId="31" fillId="0" borderId="42" xfId="9" applyFont="1" applyBorder="1" applyAlignment="1">
      <alignment vertical="center"/>
    </xf>
    <xf numFmtId="166" fontId="31" fillId="0" borderId="43" xfId="9" applyFont="1" applyBorder="1" applyAlignment="1">
      <alignment vertical="center"/>
    </xf>
    <xf numFmtId="166" fontId="31" fillId="0" borderId="25" xfId="9" applyFont="1" applyBorder="1" applyAlignment="1">
      <alignment vertical="center"/>
    </xf>
    <xf numFmtId="7" fontId="31" fillId="0" borderId="5" xfId="1" applyNumberFormat="1" applyFont="1" applyBorder="1" applyAlignment="1">
      <alignment horizontal="right" vertical="center"/>
    </xf>
    <xf numFmtId="166" fontId="5" fillId="0" borderId="38" xfId="9" applyFont="1" applyBorder="1"/>
    <xf numFmtId="166" fontId="5" fillId="0" borderId="5" xfId="9" applyFont="1" applyBorder="1"/>
    <xf numFmtId="166" fontId="5" fillId="0" borderId="2" xfId="9" applyFont="1" applyBorder="1"/>
    <xf numFmtId="166" fontId="5" fillId="0" borderId="10" xfId="9" applyFont="1" applyBorder="1"/>
    <xf numFmtId="166" fontId="5" fillId="0" borderId="26" xfId="9" applyFont="1" applyBorder="1"/>
    <xf numFmtId="166" fontId="5" fillId="0" borderId="11" xfId="9" applyFont="1" applyBorder="1"/>
    <xf numFmtId="166" fontId="5" fillId="0" borderId="39" xfId="9" applyFont="1" applyBorder="1"/>
    <xf numFmtId="166" fontId="5" fillId="0" borderId="40" xfId="9" applyFont="1" applyBorder="1" applyAlignment="1">
      <alignment horizontal="center"/>
    </xf>
    <xf numFmtId="166" fontId="5" fillId="0" borderId="3" xfId="9" applyFont="1" applyBorder="1"/>
    <xf numFmtId="166" fontId="5" fillId="0" borderId="41" xfId="9" applyFont="1" applyBorder="1"/>
    <xf numFmtId="166" fontId="8" fillId="0" borderId="31" xfId="9" applyFont="1" applyBorder="1"/>
    <xf numFmtId="44" fontId="15" fillId="0" borderId="4" xfId="1" applyFont="1" applyBorder="1"/>
    <xf numFmtId="166" fontId="7" fillId="0" borderId="32" xfId="9" applyFont="1" applyBorder="1"/>
    <xf numFmtId="166" fontId="5" fillId="0" borderId="29" xfId="9" applyFont="1" applyBorder="1"/>
    <xf numFmtId="166" fontId="5" fillId="0" borderId="0" xfId="9" applyFont="1"/>
    <xf numFmtId="166" fontId="5" fillId="0" borderId="30" xfId="9" applyFont="1" applyBorder="1"/>
    <xf numFmtId="166" fontId="9" fillId="0" borderId="0" xfId="9" applyFont="1"/>
    <xf numFmtId="166" fontId="10" fillId="0" borderId="0" xfId="9" applyFont="1"/>
    <xf numFmtId="166" fontId="7" fillId="0" borderId="0" xfId="9" applyFont="1"/>
    <xf numFmtId="166" fontId="7" fillId="0" borderId="29" xfId="9" applyFont="1" applyBorder="1"/>
    <xf numFmtId="166" fontId="7" fillId="0" borderId="30" xfId="9" applyFont="1" applyBorder="1"/>
    <xf numFmtId="166" fontId="5" fillId="0" borderId="124" xfId="9" applyFont="1" applyBorder="1"/>
    <xf numFmtId="166" fontId="5" fillId="0" borderId="78" xfId="9" applyFont="1" applyBorder="1"/>
    <xf numFmtId="166" fontId="22" fillId="0" borderId="31" xfId="9" applyBorder="1"/>
    <xf numFmtId="166" fontId="22" fillId="0" borderId="4" xfId="9" applyBorder="1"/>
    <xf numFmtId="166" fontId="11" fillId="0" borderId="4" xfId="9" applyFont="1" applyBorder="1" applyAlignment="1">
      <alignment horizontal="center"/>
    </xf>
    <xf numFmtId="166" fontId="22" fillId="0" borderId="4" xfId="9" applyBorder="1" applyAlignment="1">
      <alignment horizontal="left"/>
    </xf>
    <xf numFmtId="166" fontId="12" fillId="0" borderId="4" xfId="9" applyFont="1" applyBorder="1" applyAlignment="1">
      <alignment horizontal="left"/>
    </xf>
    <xf numFmtId="166" fontId="12" fillId="0" borderId="32" xfId="9" applyFont="1" applyBorder="1"/>
    <xf numFmtId="166" fontId="23" fillId="0" borderId="40" xfId="0" applyFont="1" applyBorder="1" applyAlignment="1">
      <alignment horizontal="center" vertical="center"/>
    </xf>
    <xf numFmtId="166" fontId="23" fillId="0" borderId="3" xfId="0" applyFont="1" applyBorder="1" applyAlignment="1">
      <alignment horizontal="center" vertical="center"/>
    </xf>
    <xf numFmtId="166" fontId="23" fillId="0" borderId="41" xfId="0" applyFont="1" applyBorder="1" applyAlignment="1">
      <alignment horizontal="center" vertical="center"/>
    </xf>
    <xf numFmtId="166" fontId="0" fillId="0" borderId="0" xfId="0" applyBorder="1" applyAlignment="1">
      <alignment vertical="center"/>
    </xf>
    <xf numFmtId="166" fontId="15" fillId="0" borderId="4" xfId="0" applyFont="1" applyBorder="1" applyAlignment="1">
      <alignment horizontal="left"/>
    </xf>
    <xf numFmtId="166" fontId="25" fillId="0" borderId="40" xfId="0" applyFont="1" applyBorder="1" applyAlignment="1" applyProtection="1">
      <alignment horizontal="center"/>
    </xf>
    <xf numFmtId="166" fontId="25" fillId="0" borderId="3" xfId="0" applyFont="1" applyBorder="1" applyAlignment="1" applyProtection="1">
      <alignment horizontal="center"/>
    </xf>
    <xf numFmtId="166" fontId="25" fillId="0" borderId="41" xfId="0" applyFont="1" applyBorder="1" applyAlignment="1" applyProtection="1">
      <alignment horizontal="center"/>
    </xf>
    <xf numFmtId="166" fontId="23" fillId="0" borderId="29" xfId="0" applyFont="1" applyBorder="1" applyAlignment="1" applyProtection="1">
      <alignment horizontal="center"/>
    </xf>
    <xf numFmtId="166" fontId="23" fillId="0" borderId="0" xfId="0" applyFont="1" applyBorder="1" applyAlignment="1" applyProtection="1">
      <alignment horizontal="center"/>
    </xf>
    <xf numFmtId="166" fontId="23" fillId="0" borderId="30" xfId="0" applyFont="1" applyBorder="1" applyAlignment="1" applyProtection="1">
      <alignment horizontal="center"/>
    </xf>
    <xf numFmtId="166" fontId="48" fillId="0" borderId="93" xfId="0" applyFont="1" applyBorder="1" applyAlignment="1" applyProtection="1">
      <alignment horizontal="center"/>
    </xf>
    <xf numFmtId="166" fontId="48" fillId="0" borderId="94" xfId="0" applyFont="1" applyBorder="1" applyAlignment="1" applyProtection="1">
      <alignment horizontal="center"/>
    </xf>
    <xf numFmtId="166" fontId="28" fillId="5" borderId="31" xfId="0" applyFont="1" applyFill="1" applyBorder="1" applyAlignment="1" applyProtection="1">
      <alignment horizontal="center"/>
    </xf>
    <xf numFmtId="166" fontId="28" fillId="5" borderId="4" xfId="0" applyFont="1" applyFill="1" applyBorder="1" applyAlignment="1" applyProtection="1">
      <alignment horizontal="center"/>
    </xf>
    <xf numFmtId="166" fontId="28" fillId="5" borderId="32" xfId="0" applyFont="1" applyFill="1" applyBorder="1" applyAlignment="1" applyProtection="1">
      <alignment horizontal="center"/>
    </xf>
    <xf numFmtId="166" fontId="52" fillId="0" borderId="40" xfId="0" applyFont="1" applyBorder="1" applyAlignment="1" applyProtection="1">
      <alignment horizontal="center"/>
    </xf>
    <xf numFmtId="166" fontId="52" fillId="0" borderId="3" xfId="0" applyFont="1" applyBorder="1" applyAlignment="1" applyProtection="1">
      <alignment horizontal="center"/>
    </xf>
    <xf numFmtId="166" fontId="52" fillId="0" borderId="41" xfId="0" applyFont="1" applyBorder="1" applyAlignment="1" applyProtection="1">
      <alignment horizontal="center"/>
    </xf>
    <xf numFmtId="166" fontId="48" fillId="0" borderId="83" xfId="0" applyFont="1" applyBorder="1" applyAlignment="1" applyProtection="1">
      <alignment horizontal="center"/>
    </xf>
    <xf numFmtId="166" fontId="53" fillId="0" borderId="105" xfId="0" applyFont="1" applyBorder="1" applyAlignment="1">
      <alignment horizontal="center"/>
    </xf>
    <xf numFmtId="166" fontId="23" fillId="0" borderId="40" xfId="9" applyFont="1" applyBorder="1" applyAlignment="1">
      <alignment horizontal="center" vertical="center"/>
    </xf>
    <xf numFmtId="166" fontId="23" fillId="0" borderId="3" xfId="9" applyFont="1" applyBorder="1" applyAlignment="1">
      <alignment horizontal="center" vertical="center"/>
    </xf>
    <xf numFmtId="166" fontId="23" fillId="0" borderId="41" xfId="9" applyFont="1" applyBorder="1" applyAlignment="1">
      <alignment horizontal="center" vertical="center"/>
    </xf>
    <xf numFmtId="166" fontId="22" fillId="0" borderId="0" xfId="9" applyAlignment="1">
      <alignment vertical="center"/>
    </xf>
    <xf numFmtId="166" fontId="15" fillId="0" borderId="4" xfId="9" applyFont="1" applyBorder="1" applyAlignment="1">
      <alignment horizontal="left"/>
    </xf>
    <xf numFmtId="166" fontId="25" fillId="0" borderId="40" xfId="9" applyFont="1" applyBorder="1" applyAlignment="1">
      <alignment horizontal="center"/>
    </xf>
    <xf numFmtId="166" fontId="25" fillId="0" borderId="3" xfId="9" applyFont="1" applyBorder="1" applyAlignment="1">
      <alignment horizontal="center"/>
    </xf>
    <xf numFmtId="166" fontId="25" fillId="0" borderId="41" xfId="9" applyFont="1" applyBorder="1" applyAlignment="1">
      <alignment horizontal="center"/>
    </xf>
    <xf numFmtId="166" fontId="23" fillId="0" borderId="58" xfId="0" applyFont="1" applyBorder="1" applyAlignment="1">
      <alignment horizontal="center" vertical="center"/>
    </xf>
    <xf numFmtId="166" fontId="23" fillId="0" borderId="59" xfId="0" applyFont="1" applyBorder="1" applyAlignment="1">
      <alignment horizontal="center" vertical="center"/>
    </xf>
    <xf numFmtId="166" fontId="39" fillId="4" borderId="85" xfId="0" applyFont="1" applyFill="1" applyBorder="1" applyAlignment="1">
      <alignment horizontal="left" vertical="top" wrapText="1"/>
    </xf>
    <xf numFmtId="166" fontId="39" fillId="4" borderId="9" xfId="0" applyFont="1" applyFill="1" applyBorder="1" applyAlignment="1">
      <alignment horizontal="left" vertical="top" wrapText="1"/>
    </xf>
    <xf numFmtId="166" fontId="39" fillId="4" borderId="111" xfId="0" applyFont="1" applyFill="1" applyBorder="1" applyAlignment="1">
      <alignment horizontal="left" vertical="top" wrapText="1"/>
    </xf>
    <xf numFmtId="166" fontId="33" fillId="0" borderId="119" xfId="8" applyFont="1" applyFill="1" applyBorder="1" applyAlignment="1">
      <alignment horizontal="center"/>
    </xf>
    <xf numFmtId="166" fontId="33" fillId="0" borderId="114" xfId="8" applyFont="1" applyFill="1" applyBorder="1" applyAlignment="1">
      <alignment horizontal="center"/>
    </xf>
    <xf numFmtId="166" fontId="33" fillId="0" borderId="116" xfId="8" applyFont="1" applyFill="1" applyBorder="1" applyAlignment="1">
      <alignment horizontal="center"/>
    </xf>
  </cellXfs>
  <cellStyles count="11">
    <cellStyle name="Currency" xfId="1" builtinId="4"/>
    <cellStyle name="Currency 2" xfId="3" xr:uid="{00000000-0005-0000-0000-000001000000}"/>
    <cellStyle name="Currency 2 2" xfId="4" xr:uid="{00000000-0005-0000-0000-000002000000}"/>
    <cellStyle name="Monétaire 2" xfId="10" xr:uid="{7BC7AF46-34A9-4512-A95B-90F6B07C7580}"/>
    <cellStyle name="Normal" xfId="0" builtinId="0"/>
    <cellStyle name="Normal 2" xfId="5" xr:uid="{00000000-0005-0000-0000-000004000000}"/>
    <cellStyle name="Normal 2 2" xfId="6" xr:uid="{00000000-0005-0000-0000-000005000000}"/>
    <cellStyle name="Normal 2 3" xfId="9" xr:uid="{F6C02102-D5CA-4508-B968-1DEC8B17D72E}"/>
    <cellStyle name="Normal 3" xfId="2" xr:uid="{00000000-0005-0000-0000-000006000000}"/>
    <cellStyle name="Normal 4" xfId="8" xr:uid="{00000000-0005-0000-0000-000007000000}"/>
    <cellStyle name="Normal 7" xfId="7" xr:uid="{00000000-0005-0000-0000-000008000000}"/>
  </cellStyles>
  <dxfs count="0"/>
  <tableStyles count="0" defaultTableStyle="TableStyleMedium2" defaultPivotStyle="PivotStyleLight16"/>
  <colors>
    <mruColors>
      <color rgb="FFFEF2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COUNTING\Users\Tricia\AppData\Local\Microsoft\Windows\Temporary%20Internet%20Files\Content.Outlook\ZTWGR7CA\A17%20ALL%20SITES%20P05-A%20%20Potvin%20Construction(Cabinetry)%2011-05-2018-%20VALECRAF%20%20%20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0 Series"/>
      <sheetName val="100 Series - Model Extras"/>
      <sheetName val="300 Series"/>
      <sheetName val="300 Series - Extras only"/>
      <sheetName val="800 Series"/>
      <sheetName val="800 Series - Extras only"/>
      <sheetName val="1000 Series"/>
      <sheetName val="1000 Series - Extras only"/>
      <sheetName val="4000 Series"/>
      <sheetName val="4000 Series - Extras only"/>
    </sheetNames>
    <sheetDataSet>
      <sheetData sheetId="0" refreshError="1">
        <row r="3">
          <cell r="H3">
            <v>43191</v>
          </cell>
        </row>
        <row r="55">
          <cell r="B55" t="str">
            <v xml:space="preserve">     Hourly Rate for repairs and authorized service outside of contractual obligations is  = $ 60.00 / Hr.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3"/>
  <sheetViews>
    <sheetView view="pageBreakPreview" zoomScaleNormal="100" zoomScaleSheetLayoutView="100" workbookViewId="0">
      <selection activeCell="H59" sqref="H59"/>
    </sheetView>
  </sheetViews>
  <sheetFormatPr defaultRowHeight="15.75"/>
  <cols>
    <col min="1" max="1" width="16.109375" customWidth="1"/>
    <col min="2" max="2" width="10.21875" customWidth="1"/>
    <col min="3" max="3" width="10.44140625" customWidth="1"/>
    <col min="7" max="7" width="10.33203125" style="503" customWidth="1"/>
    <col min="8" max="8" width="9.77734375" customWidth="1"/>
    <col min="9" max="9" width="16.77734375" bestFit="1" customWidth="1"/>
  </cols>
  <sheetData>
    <row r="1" spans="1:13" ht="24.95" customHeight="1" thickTop="1">
      <c r="A1" s="679" t="s">
        <v>22</v>
      </c>
      <c r="B1" s="680"/>
      <c r="C1" s="680"/>
      <c r="D1" s="680"/>
      <c r="E1" s="680"/>
      <c r="F1" s="680"/>
      <c r="G1" s="680"/>
      <c r="H1" s="680"/>
      <c r="I1" s="681"/>
    </row>
    <row r="2" spans="1:13" ht="15" customHeight="1">
      <c r="A2" s="69"/>
      <c r="B2" s="269"/>
      <c r="C2" s="269"/>
      <c r="D2" s="682"/>
      <c r="E2" s="682"/>
      <c r="F2" s="682"/>
      <c r="G2" s="513"/>
      <c r="H2" s="269"/>
      <c r="I2" s="70"/>
    </row>
    <row r="3" spans="1:13" s="36" customFormat="1" ht="15" customHeight="1">
      <c r="A3" s="57" t="s">
        <v>23</v>
      </c>
      <c r="B3" s="58" t="s">
        <v>311</v>
      </c>
      <c r="C3" s="59"/>
      <c r="D3" s="429"/>
      <c r="E3" s="429"/>
      <c r="F3" s="60"/>
      <c r="G3" s="272" t="s">
        <v>1</v>
      </c>
      <c r="H3" s="61" t="s">
        <v>0</v>
      </c>
      <c r="I3" s="71">
        <v>43922</v>
      </c>
    </row>
    <row r="4" spans="1:13" s="36" customFormat="1" ht="15" customHeight="1">
      <c r="A4" s="57" t="s">
        <v>24</v>
      </c>
      <c r="B4" s="58" t="s">
        <v>230</v>
      </c>
      <c r="C4" s="60"/>
      <c r="D4" s="60"/>
      <c r="E4" s="60"/>
      <c r="F4" s="60"/>
      <c r="G4" s="514"/>
      <c r="H4" s="63"/>
      <c r="I4" s="72"/>
    </row>
    <row r="5" spans="1:13" s="36" customFormat="1" ht="15" customHeight="1">
      <c r="A5" s="57"/>
      <c r="B5" s="62" t="s">
        <v>1</v>
      </c>
      <c r="C5" s="60"/>
      <c r="D5" s="60"/>
      <c r="E5" s="60"/>
      <c r="F5" s="60"/>
      <c r="G5" s="272"/>
      <c r="H5" s="60" t="s">
        <v>2</v>
      </c>
      <c r="I5" s="73" t="s">
        <v>312</v>
      </c>
    </row>
    <row r="6" spans="1:13" s="36" customFormat="1" ht="15" customHeight="1">
      <c r="A6" s="57" t="s">
        <v>3</v>
      </c>
      <c r="B6" s="58"/>
      <c r="C6" s="64"/>
      <c r="D6" s="64"/>
      <c r="E6" s="60"/>
      <c r="F6" s="60"/>
      <c r="G6" s="272"/>
      <c r="H6" s="60"/>
      <c r="I6" s="65"/>
    </row>
    <row r="7" spans="1:13" s="36" customFormat="1" ht="15" customHeight="1">
      <c r="A7" s="57"/>
      <c r="B7" s="60" t="s">
        <v>1</v>
      </c>
      <c r="C7" s="60"/>
      <c r="D7" s="60"/>
      <c r="E7" s="430"/>
      <c r="F7" s="60"/>
      <c r="G7" s="272" t="s">
        <v>4</v>
      </c>
      <c r="H7" s="272"/>
      <c r="I7" s="273"/>
    </row>
    <row r="8" spans="1:13" s="36" customFormat="1" ht="15" customHeight="1">
      <c r="A8" s="57" t="s">
        <v>25</v>
      </c>
      <c r="B8" s="66" t="s">
        <v>21</v>
      </c>
      <c r="C8" s="60"/>
      <c r="D8" s="60"/>
      <c r="E8" s="60"/>
      <c r="F8" s="60"/>
      <c r="G8" s="58" t="s">
        <v>395</v>
      </c>
      <c r="H8" s="67"/>
      <c r="I8" s="428"/>
    </row>
    <row r="9" spans="1:13" ht="15" customHeight="1" thickBot="1">
      <c r="A9" s="74"/>
      <c r="B9" s="75"/>
      <c r="C9" s="76"/>
      <c r="D9" s="76"/>
      <c r="E9" s="76"/>
      <c r="F9" s="76"/>
      <c r="G9" s="75"/>
      <c r="H9" s="76"/>
      <c r="I9" s="77"/>
    </row>
    <row r="10" spans="1:13" ht="16.5" customHeight="1" thickTop="1" thickBot="1">
      <c r="A10" s="78" t="s">
        <v>7</v>
      </c>
      <c r="B10" s="79" t="s">
        <v>8</v>
      </c>
      <c r="C10" s="80" t="s">
        <v>9</v>
      </c>
      <c r="D10" s="81" t="s">
        <v>336</v>
      </c>
      <c r="E10" s="82"/>
      <c r="F10" s="83"/>
      <c r="G10" s="506" t="s">
        <v>5</v>
      </c>
      <c r="H10" s="84" t="s">
        <v>36</v>
      </c>
      <c r="I10" s="78" t="s">
        <v>6</v>
      </c>
    </row>
    <row r="11" spans="1:13" ht="15" customHeight="1" thickTop="1">
      <c r="A11" s="85"/>
      <c r="B11" s="86" t="s">
        <v>10</v>
      </c>
      <c r="C11" s="87" t="s">
        <v>10</v>
      </c>
      <c r="D11" s="88"/>
      <c r="E11" s="89"/>
      <c r="F11" s="90"/>
      <c r="G11" s="91"/>
      <c r="H11" s="92"/>
      <c r="I11" s="93"/>
    </row>
    <row r="12" spans="1:13" ht="15" customHeight="1">
      <c r="A12" s="94" t="s">
        <v>11</v>
      </c>
      <c r="B12" s="95" t="s">
        <v>12</v>
      </c>
      <c r="C12" s="96">
        <v>430</v>
      </c>
      <c r="D12" s="96">
        <v>620</v>
      </c>
      <c r="E12" s="97"/>
      <c r="F12" s="98"/>
      <c r="G12" s="99"/>
      <c r="H12" s="100"/>
      <c r="I12" s="101"/>
    </row>
    <row r="13" spans="1:13" ht="15" customHeight="1" thickBot="1">
      <c r="A13" s="102" t="s">
        <v>1</v>
      </c>
      <c r="B13" s="103" t="s">
        <v>13</v>
      </c>
      <c r="C13" s="103" t="s">
        <v>14</v>
      </c>
      <c r="D13" s="104"/>
      <c r="E13" s="104"/>
      <c r="F13" s="105"/>
      <c r="G13" s="99"/>
      <c r="H13" s="100"/>
      <c r="I13" s="101"/>
    </row>
    <row r="14" spans="1:13" ht="15" customHeight="1" thickTop="1">
      <c r="A14" s="106" t="s">
        <v>15</v>
      </c>
      <c r="B14" s="107"/>
      <c r="C14" s="107"/>
      <c r="D14" s="107"/>
      <c r="E14" s="108"/>
      <c r="F14" s="109"/>
      <c r="G14" s="507"/>
      <c r="H14" s="110"/>
      <c r="I14" s="111"/>
    </row>
    <row r="15" spans="1:13" ht="15" customHeight="1">
      <c r="A15" s="112" t="s">
        <v>1</v>
      </c>
      <c r="B15" s="113"/>
      <c r="C15" s="113"/>
      <c r="D15" s="113"/>
      <c r="E15" s="114" t="s">
        <v>1</v>
      </c>
      <c r="F15" s="115"/>
      <c r="G15" s="515"/>
      <c r="H15" s="54"/>
      <c r="I15" s="116"/>
    </row>
    <row r="16" spans="1:13" s="37" customFormat="1" ht="18" customHeight="1">
      <c r="A16" s="38" t="s">
        <v>325</v>
      </c>
      <c r="B16" s="252">
        <f>G16*B13</f>
        <v>0</v>
      </c>
      <c r="C16" s="252">
        <f>G16*C13</f>
        <v>0</v>
      </c>
      <c r="D16" s="253"/>
      <c r="E16" s="253"/>
      <c r="F16" s="253"/>
      <c r="G16" s="516"/>
      <c r="H16" s="254">
        <f>0.13*(G16)</f>
        <v>0</v>
      </c>
      <c r="I16" s="255">
        <f t="shared" ref="I16:I30" si="0">G16+H16</f>
        <v>0</v>
      </c>
      <c r="M16" s="262"/>
    </row>
    <row r="17" spans="1:13" s="266" customFormat="1" ht="18.75">
      <c r="A17" s="38" t="s">
        <v>326</v>
      </c>
      <c r="B17" s="252">
        <f>G17*B13</f>
        <v>0</v>
      </c>
      <c r="C17" s="252">
        <f>G17*C13</f>
        <v>0</v>
      </c>
      <c r="D17" s="253"/>
      <c r="E17" s="253"/>
      <c r="F17" s="253"/>
      <c r="G17" s="516"/>
      <c r="H17" s="254">
        <f>0.13*(G17)</f>
        <v>0</v>
      </c>
      <c r="I17" s="255">
        <f t="shared" si="0"/>
        <v>0</v>
      </c>
    </row>
    <row r="18" spans="1:13" s="37" customFormat="1" ht="18" customHeight="1">
      <c r="A18" s="38" t="s">
        <v>337</v>
      </c>
      <c r="B18" s="252"/>
      <c r="C18" s="252"/>
      <c r="D18" s="426">
        <f>G18</f>
        <v>0</v>
      </c>
      <c r="E18" s="253"/>
      <c r="F18" s="253"/>
      <c r="G18" s="516"/>
      <c r="H18" s="254">
        <f>0.13*(G18)</f>
        <v>0</v>
      </c>
      <c r="I18" s="255">
        <f t="shared" ref="I18" si="1">G18+H18</f>
        <v>0</v>
      </c>
      <c r="M18" s="262"/>
    </row>
    <row r="19" spans="1:13" s="37" customFormat="1" ht="18" customHeight="1">
      <c r="A19" s="41"/>
      <c r="B19" s="252"/>
      <c r="C19" s="252"/>
      <c r="D19" s="426"/>
      <c r="E19" s="256"/>
      <c r="F19" s="256"/>
      <c r="G19" s="516"/>
      <c r="H19" s="254"/>
      <c r="I19" s="255"/>
    </row>
    <row r="20" spans="1:13" s="37" customFormat="1" ht="18" customHeight="1">
      <c r="A20" s="38" t="s">
        <v>222</v>
      </c>
      <c r="B20" s="252">
        <f>G20*B13</f>
        <v>0</v>
      </c>
      <c r="C20" s="252">
        <f>G20*C13</f>
        <v>0</v>
      </c>
      <c r="D20" s="426"/>
      <c r="E20" s="253"/>
      <c r="F20" s="253"/>
      <c r="G20" s="516"/>
      <c r="H20" s="254">
        <f>0.13*(G20)</f>
        <v>0</v>
      </c>
      <c r="I20" s="255">
        <f t="shared" si="0"/>
        <v>0</v>
      </c>
      <c r="K20" s="262"/>
      <c r="L20" s="262"/>
    </row>
    <row r="21" spans="1:13" s="37" customFormat="1" ht="18" customHeight="1">
      <c r="A21" s="38" t="s">
        <v>223</v>
      </c>
      <c r="B21" s="252">
        <f>G21*B13</f>
        <v>0</v>
      </c>
      <c r="C21" s="252">
        <f>G21*C13</f>
        <v>0</v>
      </c>
      <c r="D21" s="426"/>
      <c r="E21" s="256"/>
      <c r="F21" s="256"/>
      <c r="G21" s="516"/>
      <c r="H21" s="254">
        <f>0.13*(G21)</f>
        <v>0</v>
      </c>
      <c r="I21" s="255">
        <f t="shared" si="0"/>
        <v>0</v>
      </c>
      <c r="K21" s="262"/>
      <c r="L21" s="262"/>
    </row>
    <row r="22" spans="1:13" s="37" customFormat="1" ht="18" customHeight="1">
      <c r="A22" s="38" t="s">
        <v>337</v>
      </c>
      <c r="B22" s="252"/>
      <c r="C22" s="252"/>
      <c r="D22" s="426">
        <f>G22</f>
        <v>0</v>
      </c>
      <c r="E22" s="253"/>
      <c r="F22" s="253"/>
      <c r="G22" s="516"/>
      <c r="H22" s="254">
        <f>0.13*(G22)</f>
        <v>0</v>
      </c>
      <c r="I22" s="255">
        <f t="shared" si="0"/>
        <v>0</v>
      </c>
      <c r="M22" s="262"/>
    </row>
    <row r="23" spans="1:13" s="37" customFormat="1" ht="18" customHeight="1">
      <c r="A23" s="38"/>
      <c r="B23" s="252"/>
      <c r="C23" s="252"/>
      <c r="D23" s="426"/>
      <c r="E23" s="256"/>
      <c r="F23" s="256"/>
      <c r="G23" s="516"/>
      <c r="H23" s="254"/>
      <c r="I23" s="278"/>
    </row>
    <row r="24" spans="1:13" s="37" customFormat="1" ht="18" customHeight="1">
      <c r="A24" s="38" t="s">
        <v>224</v>
      </c>
      <c r="B24" s="252">
        <f>G24*B13</f>
        <v>0</v>
      </c>
      <c r="C24" s="252">
        <f>G24*C13</f>
        <v>0</v>
      </c>
      <c r="D24" s="426"/>
      <c r="E24" s="253"/>
      <c r="F24" s="253"/>
      <c r="G24" s="516"/>
      <c r="H24" s="254">
        <f>0.13*(G24)</f>
        <v>0</v>
      </c>
      <c r="I24" s="255">
        <f t="shared" si="0"/>
        <v>0</v>
      </c>
      <c r="K24" s="262"/>
      <c r="L24" s="262"/>
    </row>
    <row r="25" spans="1:13" s="37" customFormat="1" ht="18" customHeight="1">
      <c r="A25" s="38" t="s">
        <v>225</v>
      </c>
      <c r="B25" s="252">
        <f>G25*B13</f>
        <v>0</v>
      </c>
      <c r="C25" s="252">
        <f>G25*C13</f>
        <v>0</v>
      </c>
      <c r="D25" s="426"/>
      <c r="E25" s="256"/>
      <c r="F25" s="256"/>
      <c r="G25" s="516"/>
      <c r="H25" s="254">
        <f>0.13*(G25)</f>
        <v>0</v>
      </c>
      <c r="I25" s="255">
        <f t="shared" si="0"/>
        <v>0</v>
      </c>
      <c r="K25" s="262"/>
      <c r="L25" s="262"/>
    </row>
    <row r="26" spans="1:13" s="37" customFormat="1" ht="18" customHeight="1">
      <c r="A26" s="38" t="s">
        <v>337</v>
      </c>
      <c r="B26" s="252"/>
      <c r="C26" s="252"/>
      <c r="D26" s="426">
        <f>G26</f>
        <v>0</v>
      </c>
      <c r="E26" s="253"/>
      <c r="F26" s="253"/>
      <c r="G26" s="516"/>
      <c r="H26" s="254">
        <f>0.13*(G26)</f>
        <v>0</v>
      </c>
      <c r="I26" s="255">
        <f t="shared" si="0"/>
        <v>0</v>
      </c>
      <c r="M26" s="262"/>
    </row>
    <row r="27" spans="1:13" s="37" customFormat="1" ht="18" customHeight="1">
      <c r="A27" s="38"/>
      <c r="B27" s="252"/>
      <c r="C27" s="252"/>
      <c r="D27" s="426"/>
      <c r="E27" s="256"/>
      <c r="F27" s="256"/>
      <c r="G27" s="516"/>
      <c r="H27" s="254"/>
      <c r="I27" s="255"/>
      <c r="M27" s="262"/>
    </row>
    <row r="28" spans="1:13" s="37" customFormat="1" ht="18" customHeight="1">
      <c r="A28" s="38" t="s">
        <v>226</v>
      </c>
      <c r="B28" s="252">
        <f>G28*B13</f>
        <v>0</v>
      </c>
      <c r="C28" s="252">
        <f>G28*C13</f>
        <v>0</v>
      </c>
      <c r="D28" s="426"/>
      <c r="E28" s="256"/>
      <c r="F28" s="277"/>
      <c r="G28" s="516"/>
      <c r="H28" s="254">
        <f>0.13*(G28)</f>
        <v>0</v>
      </c>
      <c r="I28" s="255">
        <f t="shared" si="0"/>
        <v>0</v>
      </c>
    </row>
    <row r="29" spans="1:13" s="37" customFormat="1" ht="18" customHeight="1">
      <c r="A29" s="38" t="s">
        <v>227</v>
      </c>
      <c r="B29" s="252">
        <f>G29*B13</f>
        <v>0</v>
      </c>
      <c r="C29" s="252">
        <f>G29*C13</f>
        <v>0</v>
      </c>
      <c r="D29" s="426"/>
      <c r="E29" s="253"/>
      <c r="F29" s="253"/>
      <c r="G29" s="516"/>
      <c r="H29" s="254">
        <f>0.13*(G29)</f>
        <v>0</v>
      </c>
      <c r="I29" s="255">
        <f t="shared" si="0"/>
        <v>0</v>
      </c>
      <c r="K29" s="262"/>
      <c r="L29" s="262"/>
    </row>
    <row r="30" spans="1:13" s="37" customFormat="1" ht="18" customHeight="1">
      <c r="A30" s="38" t="s">
        <v>337</v>
      </c>
      <c r="B30" s="252"/>
      <c r="C30" s="252"/>
      <c r="D30" s="426">
        <f>G30</f>
        <v>0</v>
      </c>
      <c r="E30" s="253"/>
      <c r="F30" s="253"/>
      <c r="G30" s="516"/>
      <c r="H30" s="254">
        <f>0.13*(G30)</f>
        <v>0</v>
      </c>
      <c r="I30" s="255">
        <f t="shared" si="0"/>
        <v>0</v>
      </c>
      <c r="M30" s="262"/>
    </row>
    <row r="31" spans="1:13" s="37" customFormat="1" ht="18" customHeight="1">
      <c r="A31" s="38"/>
      <c r="B31" s="252"/>
      <c r="C31" s="252"/>
      <c r="D31" s="426"/>
      <c r="E31" s="256"/>
      <c r="F31" s="256"/>
      <c r="G31" s="516"/>
      <c r="H31" s="254"/>
      <c r="I31" s="255"/>
      <c r="M31" s="262"/>
    </row>
    <row r="32" spans="1:13" s="37" customFormat="1" ht="18" customHeight="1">
      <c r="A32" s="38" t="s">
        <v>350</v>
      </c>
      <c r="B32" s="55">
        <f>G32*B13</f>
        <v>0</v>
      </c>
      <c r="C32" s="55">
        <f>G32*C13</f>
        <v>0</v>
      </c>
      <c r="D32" s="426"/>
      <c r="E32" s="40"/>
      <c r="F32" s="56"/>
      <c r="G32" s="516"/>
      <c r="H32" s="254">
        <f>0.13*(G32)</f>
        <v>0</v>
      </c>
      <c r="I32" s="255">
        <f t="shared" ref="I32:I33" si="2">G32+H32</f>
        <v>0</v>
      </c>
    </row>
    <row r="33" spans="1:13" s="37" customFormat="1" ht="18" customHeight="1">
      <c r="A33" s="38" t="s">
        <v>337</v>
      </c>
      <c r="B33" s="252"/>
      <c r="C33" s="252"/>
      <c r="D33" s="426" t="s">
        <v>349</v>
      </c>
      <c r="E33" s="253"/>
      <c r="F33" s="253"/>
      <c r="G33" s="516"/>
      <c r="H33" s="254">
        <f>0.13*(G33)</f>
        <v>0</v>
      </c>
      <c r="I33" s="255">
        <f t="shared" si="2"/>
        <v>0</v>
      </c>
      <c r="M33" s="262"/>
    </row>
    <row r="34" spans="1:13" s="37" customFormat="1" ht="18" customHeight="1">
      <c r="A34" s="38"/>
      <c r="B34" s="252"/>
      <c r="C34" s="252"/>
      <c r="D34" s="253"/>
      <c r="E34" s="256"/>
      <c r="F34" s="256"/>
      <c r="G34" s="516"/>
      <c r="H34" s="254"/>
      <c r="I34" s="255"/>
      <c r="M34" s="262"/>
    </row>
    <row r="35" spans="1:13" s="37" customFormat="1" ht="18" customHeight="1">
      <c r="A35" s="38" t="s">
        <v>228</v>
      </c>
      <c r="B35" s="55">
        <f>G35*B13</f>
        <v>0</v>
      </c>
      <c r="C35" s="55">
        <f>G35*C13</f>
        <v>0</v>
      </c>
      <c r="D35" s="253"/>
      <c r="E35" s="40"/>
      <c r="F35" s="56"/>
      <c r="G35" s="516"/>
      <c r="H35" s="254">
        <f>0.13*(G35)</f>
        <v>0</v>
      </c>
      <c r="I35" s="118">
        <f>SUM(G35:H35)</f>
        <v>0</v>
      </c>
    </row>
    <row r="36" spans="1:13" s="37" customFormat="1" ht="18" customHeight="1">
      <c r="A36" s="38" t="s">
        <v>337</v>
      </c>
      <c r="B36" s="252"/>
      <c r="C36" s="252"/>
      <c r="D36" s="426">
        <v>53</v>
      </c>
      <c r="E36" s="253"/>
      <c r="F36" s="253"/>
      <c r="G36" s="516"/>
      <c r="H36" s="254">
        <f>0.13*(G36)</f>
        <v>0</v>
      </c>
      <c r="I36" s="255">
        <f t="shared" ref="I36" si="3">G36+H36</f>
        <v>0</v>
      </c>
      <c r="M36" s="262"/>
    </row>
    <row r="37" spans="1:13" s="37" customFormat="1" ht="18" customHeight="1">
      <c r="A37" s="38"/>
      <c r="B37" s="252"/>
      <c r="C37" s="252"/>
      <c r="D37" s="253"/>
      <c r="E37" s="256"/>
      <c r="F37" s="256"/>
      <c r="G37" s="516"/>
      <c r="H37" s="254"/>
      <c r="I37" s="255"/>
      <c r="M37" s="262"/>
    </row>
    <row r="38" spans="1:13" s="536" customFormat="1" ht="18" customHeight="1">
      <c r="A38" s="534" t="s">
        <v>334</v>
      </c>
      <c r="B38" s="252">
        <f>G38*B13</f>
        <v>0</v>
      </c>
      <c r="C38" s="252">
        <f>G38*C13</f>
        <v>0</v>
      </c>
      <c r="D38" s="535"/>
      <c r="E38" s="256"/>
      <c r="F38" s="277"/>
      <c r="G38" s="516"/>
      <c r="H38" s="254">
        <f>0.13*(G38)</f>
        <v>0</v>
      </c>
      <c r="I38" s="255">
        <f>SUM(G38:H38)</f>
        <v>0</v>
      </c>
    </row>
    <row r="39" spans="1:13" s="536" customFormat="1" ht="18" customHeight="1">
      <c r="A39" s="534" t="s">
        <v>335</v>
      </c>
      <c r="B39" s="252">
        <f>G39*B13</f>
        <v>0</v>
      </c>
      <c r="C39" s="252">
        <f>G39*C13</f>
        <v>0</v>
      </c>
      <c r="D39" s="253"/>
      <c r="E39" s="253"/>
      <c r="F39" s="253"/>
      <c r="G39" s="516"/>
      <c r="H39" s="254">
        <f t="shared" ref="H39:H40" si="4">0.13*(G39)</f>
        <v>0</v>
      </c>
      <c r="I39" s="255">
        <f t="shared" ref="I39:I40" si="5">SUM(G39:H39)</f>
        <v>0</v>
      </c>
    </row>
    <row r="40" spans="1:13" s="536" customFormat="1" ht="18" customHeight="1">
      <c r="A40" s="534" t="s">
        <v>337</v>
      </c>
      <c r="B40" s="252"/>
      <c r="C40" s="252"/>
      <c r="D40" s="426">
        <f>G40</f>
        <v>0</v>
      </c>
      <c r="E40" s="253"/>
      <c r="F40" s="253"/>
      <c r="G40" s="516"/>
      <c r="H40" s="254">
        <f t="shared" si="4"/>
        <v>0</v>
      </c>
      <c r="I40" s="255">
        <f t="shared" si="5"/>
        <v>0</v>
      </c>
      <c r="M40" s="537"/>
    </row>
    <row r="41" spans="1:13" s="37" customFormat="1" ht="18" customHeight="1">
      <c r="A41" s="38"/>
      <c r="B41" s="55"/>
      <c r="C41" s="55"/>
      <c r="D41" s="39"/>
      <c r="E41" s="40"/>
      <c r="F41" s="56"/>
      <c r="G41" s="517"/>
      <c r="H41" s="117"/>
      <c r="I41" s="118"/>
    </row>
    <row r="42" spans="1:13" s="37" customFormat="1" ht="18" customHeight="1">
      <c r="A42" s="210"/>
      <c r="B42" s="271"/>
      <c r="C42" s="211"/>
      <c r="D42" s="212"/>
      <c r="E42" s="40"/>
      <c r="F42" s="40"/>
      <c r="G42" s="517"/>
      <c r="H42" s="117"/>
      <c r="I42" s="255"/>
    </row>
    <row r="43" spans="1:13" s="37" customFormat="1" ht="18" customHeight="1">
      <c r="A43" s="38"/>
      <c r="B43" s="55"/>
      <c r="C43" s="55"/>
      <c r="D43" s="39"/>
      <c r="E43" s="40"/>
      <c r="F43" s="40"/>
      <c r="G43" s="517"/>
      <c r="H43" s="117"/>
      <c r="I43" s="118"/>
    </row>
    <row r="44" spans="1:13" s="37" customFormat="1" ht="18" customHeight="1">
      <c r="A44" s="38"/>
      <c r="B44" s="274"/>
      <c r="C44" s="275"/>
      <c r="D44" s="275"/>
      <c r="E44" s="275"/>
      <c r="F44" s="276"/>
      <c r="G44" s="517"/>
      <c r="H44" s="117"/>
      <c r="I44" s="118"/>
    </row>
    <row r="45" spans="1:13" s="37" customFormat="1" ht="18" customHeight="1">
      <c r="A45" s="38"/>
      <c r="B45" s="274"/>
      <c r="C45" s="275"/>
      <c r="D45" s="275"/>
      <c r="E45" s="275"/>
      <c r="F45" s="276"/>
      <c r="G45" s="517"/>
      <c r="H45" s="117"/>
      <c r="I45" s="118"/>
    </row>
    <row r="46" spans="1:13" s="37" customFormat="1" ht="18" customHeight="1">
      <c r="A46" s="38"/>
      <c r="B46" s="274"/>
      <c r="C46" s="275"/>
      <c r="D46" s="275"/>
      <c r="E46" s="275"/>
      <c r="F46" s="276"/>
      <c r="G46" s="517"/>
      <c r="H46" s="117"/>
      <c r="I46" s="118"/>
    </row>
    <row r="47" spans="1:13" s="37" customFormat="1" ht="18" customHeight="1">
      <c r="A47" s="38"/>
      <c r="B47" s="274"/>
      <c r="C47" s="275"/>
      <c r="D47" s="275"/>
      <c r="E47" s="275"/>
      <c r="F47" s="276"/>
      <c r="G47" s="517"/>
      <c r="H47" s="117"/>
      <c r="I47" s="118"/>
    </row>
    <row r="48" spans="1:13" s="37" customFormat="1" ht="18" customHeight="1">
      <c r="A48" s="38"/>
      <c r="B48" s="274"/>
      <c r="C48" s="275"/>
      <c r="D48" s="275"/>
      <c r="E48" s="275"/>
      <c r="F48" s="276"/>
      <c r="G48" s="517"/>
      <c r="H48" s="117"/>
      <c r="I48" s="118"/>
    </row>
    <row r="49" spans="1:9" s="37" customFormat="1" ht="18" customHeight="1">
      <c r="A49" s="38"/>
      <c r="B49" s="55"/>
      <c r="C49" s="55"/>
      <c r="D49" s="124"/>
      <c r="E49" s="40"/>
      <c r="F49" s="56"/>
      <c r="G49" s="517"/>
      <c r="H49" s="117"/>
      <c r="I49" s="118"/>
    </row>
    <row r="50" spans="1:9" s="37" customFormat="1" ht="18" customHeight="1">
      <c r="A50" s="38"/>
      <c r="B50" s="120"/>
      <c r="C50" s="119"/>
      <c r="D50" s="121"/>
      <c r="E50" s="122"/>
      <c r="F50" s="123"/>
      <c r="G50" s="517"/>
      <c r="H50" s="117"/>
      <c r="I50" s="118"/>
    </row>
    <row r="51" spans="1:9" s="37" customFormat="1" ht="18" customHeight="1">
      <c r="A51" s="38"/>
      <c r="B51" s="55"/>
      <c r="C51" s="55"/>
      <c r="D51" s="40"/>
      <c r="E51" s="40"/>
      <c r="F51" s="40"/>
      <c r="G51" s="517"/>
      <c r="H51" s="117"/>
      <c r="I51" s="118"/>
    </row>
    <row r="52" spans="1:9" ht="15" customHeight="1">
      <c r="A52" s="49"/>
      <c r="B52" s="43"/>
      <c r="C52" s="47"/>
      <c r="D52" s="47"/>
      <c r="E52" s="44"/>
      <c r="F52" s="48"/>
      <c r="G52" s="524"/>
      <c r="H52" s="44"/>
      <c r="I52" s="51"/>
    </row>
    <row r="53" spans="1:9" ht="15" customHeight="1">
      <c r="A53" s="46"/>
      <c r="B53" s="68"/>
      <c r="C53" s="47"/>
      <c r="D53" s="47"/>
      <c r="E53" s="44"/>
      <c r="F53" s="48"/>
      <c r="G53" s="524"/>
      <c r="H53" s="44"/>
      <c r="I53" s="45"/>
    </row>
    <row r="54" spans="1:9" ht="15" customHeight="1">
      <c r="A54" s="46"/>
      <c r="B54" s="53"/>
      <c r="C54" s="47"/>
      <c r="D54" s="47"/>
      <c r="E54" s="44"/>
      <c r="F54" s="50"/>
      <c r="G54" s="525"/>
      <c r="H54" s="44"/>
      <c r="I54" s="52"/>
    </row>
    <row r="55" spans="1:9" ht="15" customHeight="1">
      <c r="A55" s="19"/>
      <c r="B55" s="14"/>
      <c r="C55" s="5"/>
      <c r="D55" s="5"/>
      <c r="E55" s="6"/>
      <c r="F55" s="12"/>
      <c r="G55" s="526"/>
      <c r="H55" s="6"/>
      <c r="I55" s="20"/>
    </row>
    <row r="56" spans="1:9" ht="15" customHeight="1">
      <c r="A56" s="19"/>
      <c r="B56" s="14"/>
      <c r="C56" s="5"/>
      <c r="D56" s="5"/>
      <c r="E56" s="6"/>
      <c r="F56" s="12"/>
      <c r="G56" s="526"/>
      <c r="H56" s="6"/>
      <c r="I56" s="20"/>
    </row>
    <row r="57" spans="1:9" ht="15" customHeight="1" thickBot="1">
      <c r="A57" s="21"/>
      <c r="B57" s="4"/>
      <c r="C57" s="1"/>
      <c r="D57" s="1"/>
      <c r="E57" s="7"/>
      <c r="F57" s="13"/>
      <c r="G57" s="518"/>
      <c r="H57" s="7"/>
      <c r="I57" s="22"/>
    </row>
    <row r="58" spans="1:9" ht="0.75" customHeight="1" thickTop="1">
      <c r="A58" s="23" t="s">
        <v>16</v>
      </c>
      <c r="B58" s="2" t="s">
        <v>1</v>
      </c>
      <c r="C58" s="2"/>
      <c r="D58" s="2"/>
      <c r="E58" s="2"/>
      <c r="F58" s="2"/>
      <c r="G58" s="519" t="s">
        <v>1</v>
      </c>
      <c r="H58" s="2" t="s">
        <v>1</v>
      </c>
      <c r="I58" s="24" t="s">
        <v>1</v>
      </c>
    </row>
    <row r="59" spans="1:9" ht="16.5" thickBot="1">
      <c r="A59" s="25" t="s">
        <v>17</v>
      </c>
      <c r="B59" s="683" t="s">
        <v>247</v>
      </c>
      <c r="C59" s="683"/>
      <c r="D59" s="683"/>
      <c r="E59" s="683"/>
      <c r="F59" s="683"/>
      <c r="G59" s="683"/>
      <c r="H59" s="297"/>
      <c r="I59" s="26"/>
    </row>
    <row r="60" spans="1:9" ht="18" customHeight="1" thickTop="1">
      <c r="A60" s="684" t="s">
        <v>35</v>
      </c>
      <c r="B60" s="685"/>
      <c r="C60" s="685"/>
      <c r="D60" s="685"/>
      <c r="E60" s="685"/>
      <c r="F60" s="685"/>
      <c r="G60" s="685"/>
      <c r="H60" s="685"/>
      <c r="I60" s="686"/>
    </row>
    <row r="61" spans="1:9" ht="7.5" customHeight="1">
      <c r="A61" s="16"/>
      <c r="B61" s="9"/>
      <c r="C61" s="9"/>
      <c r="D61" s="9"/>
      <c r="E61" s="9"/>
      <c r="F61" s="9"/>
      <c r="G61" s="422"/>
      <c r="H61" s="9"/>
      <c r="I61" s="27"/>
    </row>
    <row r="62" spans="1:9" ht="15">
      <c r="A62" s="16" t="s">
        <v>26</v>
      </c>
      <c r="B62" s="9"/>
      <c r="C62" s="9"/>
      <c r="D62" s="8"/>
      <c r="E62" s="8"/>
      <c r="F62" s="8"/>
      <c r="G62" s="10"/>
      <c r="H62" s="9"/>
      <c r="I62" s="27"/>
    </row>
    <row r="63" spans="1:9" ht="15">
      <c r="A63" s="16" t="s">
        <v>27</v>
      </c>
      <c r="B63" s="9"/>
      <c r="C63" s="9"/>
      <c r="D63" s="9"/>
      <c r="E63" s="9"/>
      <c r="F63" s="9"/>
      <c r="G63" s="422"/>
      <c r="H63" s="9"/>
      <c r="I63" s="27"/>
    </row>
    <row r="64" spans="1:9" ht="15">
      <c r="A64" s="17" t="s">
        <v>28</v>
      </c>
      <c r="B64" s="10"/>
      <c r="C64" s="11"/>
      <c r="D64" s="11"/>
      <c r="E64" s="9"/>
      <c r="F64" s="9"/>
      <c r="G64" s="422"/>
      <c r="H64" s="9"/>
      <c r="I64" s="27"/>
    </row>
    <row r="65" spans="1:9" ht="15">
      <c r="A65" s="18" t="s">
        <v>29</v>
      </c>
      <c r="B65" s="9"/>
      <c r="C65" s="9"/>
      <c r="D65" s="9"/>
      <c r="E65" s="9"/>
      <c r="F65" s="9"/>
      <c r="G65" s="422"/>
      <c r="H65" s="9"/>
      <c r="I65" s="27"/>
    </row>
    <row r="66" spans="1:9" ht="15">
      <c r="A66" s="18" t="s">
        <v>30</v>
      </c>
      <c r="B66" s="9"/>
      <c r="C66" s="9"/>
      <c r="D66" s="11"/>
      <c r="E66" s="11"/>
      <c r="F66" s="11"/>
      <c r="G66" s="422"/>
      <c r="H66" s="11"/>
      <c r="I66" s="28"/>
    </row>
    <row r="67" spans="1:9" ht="15">
      <c r="A67" s="16" t="s">
        <v>31</v>
      </c>
      <c r="B67" s="9"/>
      <c r="C67" s="9"/>
      <c r="D67" s="9"/>
      <c r="E67" s="9"/>
      <c r="F67" s="9"/>
      <c r="G67" s="422"/>
      <c r="H67" s="9"/>
      <c r="I67" s="27"/>
    </row>
    <row r="68" spans="1:9" ht="15">
      <c r="A68" s="16" t="s">
        <v>32</v>
      </c>
      <c r="B68" s="9"/>
      <c r="C68" s="9"/>
      <c r="D68" s="9"/>
      <c r="E68" s="9"/>
      <c r="F68" s="9"/>
      <c r="G68" s="422"/>
      <c r="H68" s="9"/>
      <c r="I68" s="27"/>
    </row>
    <row r="69" spans="1:9" ht="15">
      <c r="A69" s="16" t="s">
        <v>33</v>
      </c>
      <c r="B69" s="9"/>
      <c r="C69" s="9"/>
      <c r="D69" s="9"/>
      <c r="E69" s="9"/>
      <c r="F69" s="9"/>
      <c r="G69" s="520" t="s">
        <v>389</v>
      </c>
      <c r="H69" s="259"/>
      <c r="I69" s="260"/>
    </row>
    <row r="70" spans="1:9" ht="15">
      <c r="A70" s="18" t="s">
        <v>34</v>
      </c>
      <c r="B70" s="9"/>
      <c r="C70" s="9"/>
      <c r="D70" s="9"/>
      <c r="E70" s="9"/>
      <c r="F70" s="9"/>
      <c r="G70" s="422"/>
      <c r="H70" s="9"/>
      <c r="I70" s="261"/>
    </row>
    <row r="71" spans="1:9" ht="15">
      <c r="A71" s="29" t="s">
        <v>1</v>
      </c>
      <c r="B71" s="3"/>
      <c r="C71" s="3"/>
      <c r="D71" s="3"/>
      <c r="E71" s="3"/>
      <c r="F71" s="3"/>
      <c r="G71" s="520" t="s">
        <v>206</v>
      </c>
      <c r="H71" s="259"/>
      <c r="I71" s="260"/>
    </row>
    <row r="72" spans="1:9" ht="19.5" customHeight="1" thickBot="1">
      <c r="A72" s="30" t="s">
        <v>18</v>
      </c>
      <c r="B72" s="31"/>
      <c r="C72" s="32" t="s">
        <v>19</v>
      </c>
      <c r="D72" s="32"/>
      <c r="E72" s="31" t="s">
        <v>20</v>
      </c>
      <c r="F72" s="31"/>
      <c r="G72" s="521"/>
      <c r="H72" s="34"/>
      <c r="I72" s="35"/>
    </row>
    <row r="73" spans="1:9" ht="16.5" thickTop="1"/>
  </sheetData>
  <mergeCells count="4">
    <mergeCell ref="A1:I1"/>
    <mergeCell ref="D2:F2"/>
    <mergeCell ref="B59:G59"/>
    <mergeCell ref="A60:I60"/>
  </mergeCells>
  <pageMargins left="0.70866141732283472" right="0.70866141732283472" top="0.74803149606299213" bottom="0.74803149606299213" header="0.31496062992125984" footer="0.31496062992125984"/>
  <pageSetup paperSize="5" scale="7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36"/>
  <sheetViews>
    <sheetView view="pageBreakPreview" zoomScale="85" zoomScaleNormal="100" zoomScaleSheetLayoutView="85" workbookViewId="0">
      <selection activeCell="F19" sqref="F19:F100"/>
    </sheetView>
  </sheetViews>
  <sheetFormatPr defaultRowHeight="15.75"/>
  <cols>
    <col min="1" max="1" width="14.109375" customWidth="1"/>
    <col min="2" max="2" width="12.88671875" customWidth="1"/>
    <col min="3" max="3" width="11.6640625" customWidth="1"/>
    <col min="4" max="4" width="10.21875" customWidth="1"/>
    <col min="5" max="5" width="10.6640625" customWidth="1"/>
    <col min="6" max="6" width="12.77734375" style="503" customWidth="1"/>
    <col min="7" max="7" width="12.77734375" customWidth="1"/>
    <col min="8" max="8" width="16.77734375" customWidth="1"/>
  </cols>
  <sheetData>
    <row r="1" spans="1:8" ht="15" customHeight="1" thickTop="1">
      <c r="A1" s="316"/>
      <c r="B1" s="317"/>
      <c r="C1" s="317"/>
      <c r="D1" s="317"/>
      <c r="E1" s="317"/>
      <c r="F1" s="527"/>
      <c r="G1" s="317"/>
      <c r="H1" s="318"/>
    </row>
    <row r="2" spans="1:8" ht="24.95" customHeight="1">
      <c r="A2" s="687" t="s">
        <v>22</v>
      </c>
      <c r="B2" s="688"/>
      <c r="C2" s="688"/>
      <c r="D2" s="688"/>
      <c r="E2" s="688"/>
      <c r="F2" s="688"/>
      <c r="G2" s="688"/>
      <c r="H2" s="689"/>
    </row>
    <row r="3" spans="1:8" ht="15" customHeight="1">
      <c r="A3" s="319"/>
      <c r="B3" s="320"/>
      <c r="C3" s="320"/>
      <c r="D3" s="320"/>
      <c r="E3" s="320"/>
      <c r="F3" s="336"/>
      <c r="G3" s="322" t="s">
        <v>0</v>
      </c>
      <c r="H3" s="323">
        <f>'100 Series'!I3</f>
        <v>43922</v>
      </c>
    </row>
    <row r="4" spans="1:8" ht="15" customHeight="1">
      <c r="A4" s="324" t="s">
        <v>23</v>
      </c>
      <c r="B4" s="325" t="str">
        <f>'100 Series'!B3</f>
        <v>DEERFIELD 2 &amp; RATHWELL LANDING</v>
      </c>
      <c r="C4" s="326"/>
      <c r="D4" s="321"/>
      <c r="E4" s="321"/>
      <c r="F4" s="336"/>
      <c r="G4" s="321" t="s">
        <v>1</v>
      </c>
      <c r="H4" s="327"/>
    </row>
    <row r="5" spans="1:8" ht="15" customHeight="1">
      <c r="A5" s="324" t="s">
        <v>24</v>
      </c>
      <c r="B5" s="328" t="str">
        <f>'100 Series'!B4</f>
        <v>100 SERIES</v>
      </c>
      <c r="C5" s="329"/>
      <c r="D5" s="321"/>
      <c r="E5" s="321"/>
      <c r="F5" s="504"/>
      <c r="G5" s="330" t="s">
        <v>295</v>
      </c>
      <c r="H5" s="331" t="str">
        <f>'100 Series'!I5</f>
        <v>P05 - 042 &amp; 056</v>
      </c>
    </row>
    <row r="6" spans="1:8" ht="15" customHeight="1">
      <c r="A6" s="324"/>
      <c r="B6" s="321" t="s">
        <v>1</v>
      </c>
      <c r="C6" s="321"/>
      <c r="D6" s="321"/>
      <c r="E6" s="321"/>
      <c r="F6" s="336"/>
      <c r="G6" s="321" t="s">
        <v>1</v>
      </c>
      <c r="H6" s="327"/>
    </row>
    <row r="7" spans="1:8" ht="15" customHeight="1">
      <c r="A7" s="324" t="s">
        <v>3</v>
      </c>
      <c r="B7" s="328">
        <f>'100 Series'!B6</f>
        <v>0</v>
      </c>
      <c r="C7" s="332"/>
      <c r="D7" s="332"/>
      <c r="E7" s="326"/>
      <c r="F7" s="336"/>
      <c r="G7" s="321"/>
      <c r="H7" s="327"/>
    </row>
    <row r="8" spans="1:8" ht="15" customHeight="1">
      <c r="A8" s="324"/>
      <c r="B8" s="321" t="s">
        <v>1</v>
      </c>
      <c r="C8" s="321"/>
      <c r="D8" s="321"/>
      <c r="E8" s="321"/>
      <c r="F8" s="336" t="s">
        <v>4</v>
      </c>
      <c r="H8" s="327"/>
    </row>
    <row r="9" spans="1:8" ht="15" customHeight="1">
      <c r="A9" s="324" t="s">
        <v>296</v>
      </c>
      <c r="B9" s="333" t="str">
        <f>'100 Series'!B8</f>
        <v>A - 14</v>
      </c>
      <c r="C9" s="321"/>
      <c r="D9" s="321"/>
      <c r="E9" s="321"/>
      <c r="F9" s="328" t="str">
        <f>'100 Series'!G8</f>
        <v>April 1, 2020 to March 31, 2021</v>
      </c>
      <c r="H9" s="334"/>
    </row>
    <row r="10" spans="1:8" ht="15" customHeight="1">
      <c r="A10" s="335"/>
      <c r="B10" s="336"/>
      <c r="C10" s="321"/>
      <c r="D10" s="321"/>
      <c r="E10" s="321"/>
      <c r="F10" s="336"/>
      <c r="G10" s="690"/>
      <c r="H10" s="691"/>
    </row>
    <row r="11" spans="1:8" ht="21" customHeight="1" thickBot="1">
      <c r="A11" s="692" t="s">
        <v>297</v>
      </c>
      <c r="B11" s="693"/>
      <c r="C11" s="693"/>
      <c r="D11" s="693"/>
      <c r="E11" s="693"/>
      <c r="F11" s="693"/>
      <c r="G11" s="693"/>
      <c r="H11" s="694"/>
    </row>
    <row r="12" spans="1:8" ht="15" customHeight="1" thickTop="1" thickBot="1">
      <c r="A12" s="337"/>
      <c r="B12" s="338" t="s">
        <v>1</v>
      </c>
      <c r="C12" s="339" t="s">
        <v>1</v>
      </c>
      <c r="D12" s="339"/>
      <c r="E12" s="339" t="s">
        <v>1</v>
      </c>
      <c r="F12" s="340"/>
      <c r="G12" s="341"/>
      <c r="H12" s="342"/>
    </row>
    <row r="13" spans="1:8" ht="15" customHeight="1" thickTop="1" thickBot="1">
      <c r="A13" s="343" t="s">
        <v>7</v>
      </c>
      <c r="B13" s="344"/>
      <c r="C13" s="345"/>
      <c r="D13" s="345"/>
      <c r="E13" s="345"/>
      <c r="F13" s="506" t="s">
        <v>5</v>
      </c>
      <c r="G13" s="84" t="s">
        <v>36</v>
      </c>
      <c r="H13" s="78" t="s">
        <v>6</v>
      </c>
    </row>
    <row r="14" spans="1:8" ht="15" customHeight="1" thickTop="1">
      <c r="A14" s="346"/>
      <c r="B14" s="347"/>
      <c r="C14" s="347"/>
      <c r="D14" s="347"/>
      <c r="E14" s="347"/>
      <c r="F14" s="91"/>
      <c r="G14" s="92"/>
      <c r="H14" s="93"/>
    </row>
    <row r="15" spans="1:8" ht="15" customHeight="1">
      <c r="A15" s="348" t="s">
        <v>11</v>
      </c>
      <c r="B15" s="349" t="s">
        <v>298</v>
      </c>
      <c r="C15" s="349"/>
      <c r="D15" s="349"/>
      <c r="E15" s="349"/>
      <c r="F15" s="99"/>
      <c r="G15" s="100"/>
      <c r="H15" s="101"/>
    </row>
    <row r="16" spans="1:8" ht="15" customHeight="1" thickBot="1">
      <c r="A16" s="350" t="s">
        <v>1</v>
      </c>
      <c r="B16" s="351"/>
      <c r="C16" s="351"/>
      <c r="D16" s="351"/>
      <c r="E16" s="351"/>
      <c r="F16" s="99"/>
      <c r="G16" s="100"/>
      <c r="H16" s="101"/>
    </row>
    <row r="17" spans="1:8" ht="16.350000000000001" customHeight="1" thickTop="1">
      <c r="A17" s="352" t="s">
        <v>15</v>
      </c>
      <c r="B17" s="353"/>
      <c r="C17" s="354"/>
      <c r="D17" s="354"/>
      <c r="E17" s="354"/>
      <c r="F17" s="507"/>
      <c r="G17" s="110"/>
      <c r="H17" s="111"/>
    </row>
    <row r="18" spans="1:8" ht="15" customHeight="1">
      <c r="A18" s="355"/>
      <c r="B18" s="356"/>
      <c r="C18" s="357"/>
      <c r="D18" s="357"/>
      <c r="E18" s="358"/>
      <c r="F18" s="515"/>
      <c r="G18" s="54"/>
      <c r="H18" s="116"/>
    </row>
    <row r="19" spans="1:8" s="266" customFormat="1" ht="15" customHeight="1">
      <c r="A19" s="404">
        <v>105</v>
      </c>
      <c r="B19" s="360" t="s">
        <v>309</v>
      </c>
      <c r="C19" s="361"/>
      <c r="D19" s="361"/>
      <c r="E19" s="362"/>
      <c r="F19" s="538"/>
      <c r="G19" s="254">
        <f t="shared" ref="G19:G26" si="0">0.13*(F19)</f>
        <v>0</v>
      </c>
      <c r="H19" s="255">
        <f>F19+G19</f>
        <v>0</v>
      </c>
    </row>
    <row r="20" spans="1:8" s="266" customFormat="1" ht="15" customHeight="1">
      <c r="A20" s="404"/>
      <c r="B20" s="360" t="s">
        <v>310</v>
      </c>
      <c r="C20" s="361"/>
      <c r="D20" s="361"/>
      <c r="E20" s="362"/>
      <c r="F20" s="538"/>
      <c r="G20" s="254">
        <f t="shared" si="0"/>
        <v>0</v>
      </c>
      <c r="H20" s="255">
        <f>F20+G20</f>
        <v>0</v>
      </c>
    </row>
    <row r="21" spans="1:8" s="266" customFormat="1" ht="15" customHeight="1">
      <c r="A21" s="404"/>
      <c r="B21" s="360" t="s">
        <v>381</v>
      </c>
      <c r="C21" s="424"/>
      <c r="D21" s="424"/>
      <c r="E21" s="362"/>
      <c r="F21" s="539"/>
      <c r="G21" s="434">
        <f t="shared" si="0"/>
        <v>0</v>
      </c>
      <c r="H21" s="435">
        <f t="shared" ref="H21" si="1">F21+G21</f>
        <v>0</v>
      </c>
    </row>
    <row r="22" spans="1:8" s="266" customFormat="1" ht="15" customHeight="1">
      <c r="A22" s="404"/>
      <c r="B22" s="360" t="s">
        <v>313</v>
      </c>
      <c r="C22" s="361"/>
      <c r="D22" s="361"/>
      <c r="E22" s="362"/>
      <c r="F22" s="538"/>
      <c r="G22" s="254">
        <f t="shared" si="0"/>
        <v>0</v>
      </c>
      <c r="H22" s="255">
        <f t="shared" ref="H22:H26" si="2">F22+G22</f>
        <v>0</v>
      </c>
    </row>
    <row r="23" spans="1:8" s="266" customFormat="1" ht="15" customHeight="1">
      <c r="A23" s="404"/>
      <c r="B23" s="360" t="s">
        <v>317</v>
      </c>
      <c r="C23" s="361"/>
      <c r="D23" s="361"/>
      <c r="E23" s="362"/>
      <c r="F23" s="538"/>
      <c r="G23" s="254">
        <f t="shared" si="0"/>
        <v>0</v>
      </c>
      <c r="H23" s="255">
        <f t="shared" si="2"/>
        <v>0</v>
      </c>
    </row>
    <row r="24" spans="1:8" s="266" customFormat="1" ht="15" customHeight="1">
      <c r="A24" s="404"/>
      <c r="B24" s="360" t="s">
        <v>314</v>
      </c>
      <c r="C24" s="361"/>
      <c r="D24" s="361"/>
      <c r="E24" s="362"/>
      <c r="F24" s="538"/>
      <c r="G24" s="254">
        <f t="shared" si="0"/>
        <v>0</v>
      </c>
      <c r="H24" s="255">
        <f t="shared" si="2"/>
        <v>0</v>
      </c>
    </row>
    <row r="25" spans="1:8" s="266" customFormat="1" ht="15" customHeight="1">
      <c r="A25" s="404"/>
      <c r="B25" s="360" t="s">
        <v>315</v>
      </c>
      <c r="C25" s="361"/>
      <c r="D25" s="361"/>
      <c r="E25" s="362"/>
      <c r="F25" s="538"/>
      <c r="G25" s="254">
        <f t="shared" si="0"/>
        <v>0</v>
      </c>
      <c r="H25" s="255">
        <f t="shared" si="2"/>
        <v>0</v>
      </c>
    </row>
    <row r="26" spans="1:8" s="266" customFormat="1" ht="15" customHeight="1">
      <c r="A26" s="404"/>
      <c r="B26" s="360" t="s">
        <v>316</v>
      </c>
      <c r="C26" s="361"/>
      <c r="D26" s="361"/>
      <c r="E26" s="362"/>
      <c r="F26" s="538"/>
      <c r="G26" s="254">
        <f t="shared" si="0"/>
        <v>0</v>
      </c>
      <c r="H26" s="255">
        <f t="shared" si="2"/>
        <v>0</v>
      </c>
    </row>
    <row r="27" spans="1:8" s="266" customFormat="1" ht="15" customHeight="1">
      <c r="A27" s="404"/>
      <c r="B27" s="360"/>
      <c r="C27" s="361"/>
      <c r="D27" s="361"/>
      <c r="E27" s="362"/>
      <c r="F27" s="538"/>
      <c r="G27" s="254"/>
      <c r="H27" s="255"/>
    </row>
    <row r="28" spans="1:8" s="266" customFormat="1" ht="15" customHeight="1">
      <c r="A28" s="404">
        <v>110</v>
      </c>
      <c r="B28" s="360" t="s">
        <v>309</v>
      </c>
      <c r="C28" s="361"/>
      <c r="D28" s="361"/>
      <c r="E28" s="362"/>
      <c r="F28" s="538"/>
      <c r="G28" s="254">
        <f t="shared" ref="G28:G36" si="3">0.13*(F28)</f>
        <v>0</v>
      </c>
      <c r="H28" s="255">
        <f>F28+G28</f>
        <v>0</v>
      </c>
    </row>
    <row r="29" spans="1:8" s="266" customFormat="1" ht="15" customHeight="1">
      <c r="A29" s="404"/>
      <c r="B29" s="360" t="s">
        <v>382</v>
      </c>
      <c r="C29" s="424"/>
      <c r="D29" s="424"/>
      <c r="E29" s="362"/>
      <c r="F29" s="538"/>
      <c r="G29" s="254">
        <f t="shared" si="3"/>
        <v>0</v>
      </c>
      <c r="H29" s="255">
        <f>F29+G29</f>
        <v>0</v>
      </c>
    </row>
    <row r="30" spans="1:8" s="266" customFormat="1" ht="15" customHeight="1">
      <c r="A30" s="404"/>
      <c r="B30" s="360" t="s">
        <v>318</v>
      </c>
      <c r="C30" s="361"/>
      <c r="D30" s="361"/>
      <c r="E30" s="362"/>
      <c r="F30" s="538"/>
      <c r="G30" s="254">
        <f t="shared" si="3"/>
        <v>0</v>
      </c>
      <c r="H30" s="255">
        <f t="shared" ref="H30" si="4">F30+G30</f>
        <v>0</v>
      </c>
    </row>
    <row r="31" spans="1:8" s="266" customFormat="1" ht="15" customHeight="1">
      <c r="A31" s="404"/>
      <c r="B31" s="360" t="s">
        <v>299</v>
      </c>
      <c r="C31" s="361"/>
      <c r="D31" s="361"/>
      <c r="E31" s="362"/>
      <c r="F31" s="538"/>
      <c r="G31" s="254">
        <f t="shared" si="3"/>
        <v>0</v>
      </c>
      <c r="H31" s="255">
        <f t="shared" ref="H31:H36" si="5">F31+G31</f>
        <v>0</v>
      </c>
    </row>
    <row r="32" spans="1:8" s="266" customFormat="1" ht="15" customHeight="1">
      <c r="A32" s="404"/>
      <c r="B32" s="360" t="s">
        <v>313</v>
      </c>
      <c r="C32" s="361"/>
      <c r="D32" s="361"/>
      <c r="E32" s="362"/>
      <c r="F32" s="538"/>
      <c r="G32" s="254">
        <f t="shared" si="3"/>
        <v>0</v>
      </c>
      <c r="H32" s="255">
        <f t="shared" si="5"/>
        <v>0</v>
      </c>
    </row>
    <row r="33" spans="1:8" s="266" customFormat="1" ht="15" customHeight="1">
      <c r="A33" s="404"/>
      <c r="B33" s="360" t="s">
        <v>317</v>
      </c>
      <c r="C33" s="361"/>
      <c r="D33" s="361"/>
      <c r="E33" s="362"/>
      <c r="F33" s="538"/>
      <c r="G33" s="254">
        <f t="shared" si="3"/>
        <v>0</v>
      </c>
      <c r="H33" s="255">
        <f t="shared" si="5"/>
        <v>0</v>
      </c>
    </row>
    <row r="34" spans="1:8" s="266" customFormat="1" ht="15" customHeight="1">
      <c r="A34" s="404"/>
      <c r="B34" s="360" t="s">
        <v>314</v>
      </c>
      <c r="C34" s="361"/>
      <c r="D34" s="361"/>
      <c r="E34" s="362"/>
      <c r="F34" s="538"/>
      <c r="G34" s="254">
        <f t="shared" si="3"/>
        <v>0</v>
      </c>
      <c r="H34" s="255">
        <f t="shared" si="5"/>
        <v>0</v>
      </c>
    </row>
    <row r="35" spans="1:8" s="266" customFormat="1" ht="15" customHeight="1">
      <c r="A35" s="404"/>
      <c r="B35" s="360" t="s">
        <v>315</v>
      </c>
      <c r="C35" s="361"/>
      <c r="D35" s="361"/>
      <c r="E35" s="362"/>
      <c r="F35" s="538"/>
      <c r="G35" s="254">
        <f t="shared" si="3"/>
        <v>0</v>
      </c>
      <c r="H35" s="255">
        <f t="shared" si="5"/>
        <v>0</v>
      </c>
    </row>
    <row r="36" spans="1:8" s="266" customFormat="1" ht="15" customHeight="1">
      <c r="A36" s="404"/>
      <c r="B36" s="360" t="s">
        <v>316</v>
      </c>
      <c r="C36" s="361"/>
      <c r="D36" s="361"/>
      <c r="E36" s="362"/>
      <c r="F36" s="538"/>
      <c r="G36" s="254">
        <f t="shared" si="3"/>
        <v>0</v>
      </c>
      <c r="H36" s="255">
        <f t="shared" si="5"/>
        <v>0</v>
      </c>
    </row>
    <row r="37" spans="1:8" s="266" customFormat="1" ht="15" customHeight="1">
      <c r="A37" s="405"/>
      <c r="B37" s="360"/>
      <c r="C37" s="361"/>
      <c r="D37" s="361"/>
      <c r="E37" s="362"/>
      <c r="F37" s="540"/>
      <c r="G37" s="254"/>
      <c r="H37" s="255"/>
    </row>
    <row r="38" spans="1:8" s="266" customFormat="1" ht="15" customHeight="1">
      <c r="A38" s="404">
        <v>120</v>
      </c>
      <c r="B38" s="360" t="s">
        <v>309</v>
      </c>
      <c r="C38" s="361"/>
      <c r="D38" s="361"/>
      <c r="E38" s="362"/>
      <c r="F38" s="538"/>
      <c r="G38" s="254">
        <f t="shared" ref="G38" si="6">0.13*(F38)</f>
        <v>0</v>
      </c>
      <c r="H38" s="255">
        <f t="shared" ref="H38" si="7">F38+G38</f>
        <v>0</v>
      </c>
    </row>
    <row r="39" spans="1:8" s="465" customFormat="1" ht="15" customHeight="1">
      <c r="A39" s="530"/>
      <c r="B39" s="431" t="s">
        <v>383</v>
      </c>
      <c r="C39" s="432"/>
      <c r="D39" s="432"/>
      <c r="E39" s="433"/>
      <c r="F39" s="539"/>
      <c r="G39" s="434">
        <f t="shared" ref="G39:G47" si="8">0.13*(F39)</f>
        <v>0</v>
      </c>
      <c r="H39" s="435">
        <f t="shared" ref="H39:H47" si="9">F39+G39</f>
        <v>0</v>
      </c>
    </row>
    <row r="40" spans="1:8" s="266" customFormat="1" ht="15" customHeight="1">
      <c r="A40" s="404"/>
      <c r="B40" s="360" t="s">
        <v>351</v>
      </c>
      <c r="C40" s="424"/>
      <c r="D40" s="424"/>
      <c r="E40" s="362"/>
      <c r="F40" s="538"/>
      <c r="G40" s="254">
        <f>0.13*(F40)</f>
        <v>0</v>
      </c>
      <c r="H40" s="255">
        <f>F40+G40</f>
        <v>0</v>
      </c>
    </row>
    <row r="41" spans="1:8" s="266" customFormat="1" ht="15" customHeight="1">
      <c r="A41" s="404"/>
      <c r="B41" s="360" t="s">
        <v>318</v>
      </c>
      <c r="C41" s="361"/>
      <c r="D41" s="361"/>
      <c r="E41" s="362"/>
      <c r="F41" s="538"/>
      <c r="G41" s="254">
        <f t="shared" si="8"/>
        <v>0</v>
      </c>
      <c r="H41" s="255">
        <f t="shared" si="9"/>
        <v>0</v>
      </c>
    </row>
    <row r="42" spans="1:8" s="266" customFormat="1" ht="15" customHeight="1">
      <c r="A42" s="404"/>
      <c r="B42" s="360" t="s">
        <v>299</v>
      </c>
      <c r="C42" s="361"/>
      <c r="D42" s="361"/>
      <c r="E42" s="362"/>
      <c r="F42" s="538"/>
      <c r="G42" s="254">
        <f t="shared" si="8"/>
        <v>0</v>
      </c>
      <c r="H42" s="255">
        <f t="shared" si="9"/>
        <v>0</v>
      </c>
    </row>
    <row r="43" spans="1:8" s="266" customFormat="1" ht="15" customHeight="1">
      <c r="A43" s="404"/>
      <c r="B43" s="360" t="s">
        <v>313</v>
      </c>
      <c r="C43" s="361"/>
      <c r="D43" s="361"/>
      <c r="E43" s="362"/>
      <c r="F43" s="538"/>
      <c r="G43" s="254">
        <f t="shared" si="8"/>
        <v>0</v>
      </c>
      <c r="H43" s="255">
        <f t="shared" si="9"/>
        <v>0</v>
      </c>
    </row>
    <row r="44" spans="1:8" s="266" customFormat="1" ht="15" customHeight="1">
      <c r="A44" s="404"/>
      <c r="B44" s="360" t="s">
        <v>317</v>
      </c>
      <c r="C44" s="361"/>
      <c r="D44" s="361"/>
      <c r="E44" s="362"/>
      <c r="F44" s="538"/>
      <c r="G44" s="254">
        <f t="shared" si="8"/>
        <v>0</v>
      </c>
      <c r="H44" s="255">
        <f t="shared" si="9"/>
        <v>0</v>
      </c>
    </row>
    <row r="45" spans="1:8" s="266" customFormat="1" ht="15" customHeight="1">
      <c r="A45" s="405"/>
      <c r="B45" s="360" t="s">
        <v>314</v>
      </c>
      <c r="C45" s="361"/>
      <c r="D45" s="361"/>
      <c r="E45" s="362"/>
      <c r="F45" s="538"/>
      <c r="G45" s="254">
        <f t="shared" si="8"/>
        <v>0</v>
      </c>
      <c r="H45" s="255">
        <f t="shared" si="9"/>
        <v>0</v>
      </c>
    </row>
    <row r="46" spans="1:8" s="266" customFormat="1" ht="15" customHeight="1">
      <c r="A46" s="404"/>
      <c r="B46" s="360" t="s">
        <v>315</v>
      </c>
      <c r="C46" s="361"/>
      <c r="D46" s="361"/>
      <c r="E46" s="362"/>
      <c r="F46" s="538"/>
      <c r="G46" s="254">
        <f t="shared" si="8"/>
        <v>0</v>
      </c>
      <c r="H46" s="255">
        <f t="shared" si="9"/>
        <v>0</v>
      </c>
    </row>
    <row r="47" spans="1:8" s="266" customFormat="1" ht="15" customHeight="1">
      <c r="A47" s="404"/>
      <c r="B47" s="360" t="s">
        <v>316</v>
      </c>
      <c r="C47" s="361"/>
      <c r="D47" s="361"/>
      <c r="E47" s="362"/>
      <c r="F47" s="538"/>
      <c r="G47" s="254">
        <f t="shared" si="8"/>
        <v>0</v>
      </c>
      <c r="H47" s="255">
        <f t="shared" si="9"/>
        <v>0</v>
      </c>
    </row>
    <row r="48" spans="1:8" s="266" customFormat="1" ht="15" customHeight="1">
      <c r="A48" s="404"/>
      <c r="B48" s="360"/>
      <c r="C48" s="361"/>
      <c r="D48" s="361"/>
      <c r="E48" s="362"/>
      <c r="F48" s="540"/>
      <c r="G48" s="254"/>
      <c r="H48" s="255"/>
    </row>
    <row r="49" spans="1:8" s="266" customFormat="1" ht="15" customHeight="1">
      <c r="A49" s="404">
        <v>130</v>
      </c>
      <c r="B49" s="360" t="s">
        <v>309</v>
      </c>
      <c r="C49" s="361"/>
      <c r="D49" s="361"/>
      <c r="E49" s="362"/>
      <c r="F49" s="538"/>
      <c r="G49" s="254">
        <f t="shared" ref="G49:G59" si="10">0.13*(F49)</f>
        <v>0</v>
      </c>
      <c r="H49" s="255">
        <f t="shared" ref="H49:H59" si="11">F49+G49</f>
        <v>0</v>
      </c>
    </row>
    <row r="50" spans="1:8" s="266" customFormat="1" ht="15" customHeight="1">
      <c r="A50" s="404"/>
      <c r="B50" s="360" t="s">
        <v>351</v>
      </c>
      <c r="C50" s="424"/>
      <c r="D50" s="424"/>
      <c r="E50" s="362"/>
      <c r="F50" s="538"/>
      <c r="G50" s="254">
        <f>0.13*(F50)</f>
        <v>0</v>
      </c>
      <c r="H50" s="255">
        <f>F50+G50</f>
        <v>0</v>
      </c>
    </row>
    <row r="51" spans="1:8" s="266" customFormat="1" ht="15" customHeight="1">
      <c r="A51" s="404"/>
      <c r="B51" s="360" t="s">
        <v>318</v>
      </c>
      <c r="C51" s="361"/>
      <c r="D51" s="361"/>
      <c r="E51" s="362"/>
      <c r="F51" s="538"/>
      <c r="G51" s="254">
        <f t="shared" si="10"/>
        <v>0</v>
      </c>
      <c r="H51" s="255">
        <f t="shared" si="11"/>
        <v>0</v>
      </c>
    </row>
    <row r="52" spans="1:8" s="465" customFormat="1" ht="15" customHeight="1">
      <c r="A52" s="530"/>
      <c r="B52" s="431" t="s">
        <v>383</v>
      </c>
      <c r="C52" s="432"/>
      <c r="D52" s="432"/>
      <c r="E52" s="433"/>
      <c r="F52" s="539"/>
      <c r="G52" s="434">
        <f t="shared" si="10"/>
        <v>0</v>
      </c>
      <c r="H52" s="435">
        <f t="shared" si="11"/>
        <v>0</v>
      </c>
    </row>
    <row r="53" spans="1:8" s="266" customFormat="1" ht="15" customHeight="1">
      <c r="A53" s="404"/>
      <c r="B53" s="360" t="s">
        <v>319</v>
      </c>
      <c r="C53" s="361"/>
      <c r="D53" s="361"/>
      <c r="E53" s="362"/>
      <c r="F53" s="538"/>
      <c r="G53" s="254">
        <f t="shared" si="10"/>
        <v>0</v>
      </c>
      <c r="H53" s="255">
        <f t="shared" si="11"/>
        <v>0</v>
      </c>
    </row>
    <row r="54" spans="1:8" s="266" customFormat="1" ht="15" customHeight="1">
      <c r="A54" s="404"/>
      <c r="B54" s="360" t="s">
        <v>320</v>
      </c>
      <c r="C54" s="361"/>
      <c r="D54" s="361"/>
      <c r="E54" s="362"/>
      <c r="F54" s="538"/>
      <c r="G54" s="254">
        <f t="shared" si="10"/>
        <v>0</v>
      </c>
      <c r="H54" s="255">
        <f t="shared" ref="H54" si="12">F54+G54</f>
        <v>0</v>
      </c>
    </row>
    <row r="55" spans="1:8" s="266" customFormat="1" ht="15" customHeight="1">
      <c r="A55" s="405"/>
      <c r="B55" s="360" t="s">
        <v>313</v>
      </c>
      <c r="C55" s="361"/>
      <c r="D55" s="361"/>
      <c r="E55" s="362"/>
      <c r="F55" s="538"/>
      <c r="G55" s="254">
        <f t="shared" si="10"/>
        <v>0</v>
      </c>
      <c r="H55" s="255">
        <f t="shared" si="11"/>
        <v>0</v>
      </c>
    </row>
    <row r="56" spans="1:8" s="266" customFormat="1" ht="15" customHeight="1">
      <c r="A56" s="404"/>
      <c r="B56" s="360" t="s">
        <v>317</v>
      </c>
      <c r="C56" s="361"/>
      <c r="D56" s="361"/>
      <c r="E56" s="362"/>
      <c r="F56" s="538"/>
      <c r="G56" s="254">
        <f t="shared" si="10"/>
        <v>0</v>
      </c>
      <c r="H56" s="255">
        <f t="shared" si="11"/>
        <v>0</v>
      </c>
    </row>
    <row r="57" spans="1:8" s="266" customFormat="1" ht="15" customHeight="1">
      <c r="A57" s="404"/>
      <c r="B57" s="360" t="s">
        <v>314</v>
      </c>
      <c r="C57" s="361"/>
      <c r="D57" s="361"/>
      <c r="E57" s="362"/>
      <c r="F57" s="538"/>
      <c r="G57" s="254">
        <f t="shared" si="10"/>
        <v>0</v>
      </c>
      <c r="H57" s="255">
        <f t="shared" si="11"/>
        <v>0</v>
      </c>
    </row>
    <row r="58" spans="1:8" s="266" customFormat="1" ht="15" customHeight="1">
      <c r="A58" s="404"/>
      <c r="B58" s="360" t="s">
        <v>315</v>
      </c>
      <c r="C58" s="361"/>
      <c r="D58" s="361"/>
      <c r="E58" s="362"/>
      <c r="F58" s="538"/>
      <c r="G58" s="254">
        <f t="shared" si="10"/>
        <v>0</v>
      </c>
      <c r="H58" s="255">
        <f t="shared" si="11"/>
        <v>0</v>
      </c>
    </row>
    <row r="59" spans="1:8" s="266" customFormat="1" ht="15" customHeight="1">
      <c r="A59" s="404"/>
      <c r="B59" s="360" t="s">
        <v>316</v>
      </c>
      <c r="C59" s="361"/>
      <c r="D59" s="361"/>
      <c r="E59" s="362"/>
      <c r="F59" s="538"/>
      <c r="G59" s="254">
        <f t="shared" si="10"/>
        <v>0</v>
      </c>
      <c r="H59" s="255">
        <f t="shared" si="11"/>
        <v>0</v>
      </c>
    </row>
    <row r="60" spans="1:8" s="266" customFormat="1" ht="15" customHeight="1">
      <c r="A60" s="404"/>
      <c r="B60" s="360"/>
      <c r="C60" s="424"/>
      <c r="D60" s="424"/>
      <c r="E60" s="362"/>
      <c r="F60" s="538"/>
      <c r="G60" s="254"/>
      <c r="H60" s="255"/>
    </row>
    <row r="61" spans="1:8" s="266" customFormat="1" ht="15" customHeight="1">
      <c r="A61" s="404">
        <v>140</v>
      </c>
      <c r="B61" s="360" t="s">
        <v>309</v>
      </c>
      <c r="C61" s="361"/>
      <c r="D61" s="361"/>
      <c r="E61" s="362"/>
      <c r="F61" s="538"/>
      <c r="G61" s="254">
        <f t="shared" ref="G61:G67" si="13">0.13*(F61)</f>
        <v>0</v>
      </c>
      <c r="H61" s="255">
        <f t="shared" ref="H61:H67" si="14">F61+G61</f>
        <v>0</v>
      </c>
    </row>
    <row r="62" spans="1:8" s="266" customFormat="1" ht="15" customHeight="1">
      <c r="A62" s="404"/>
      <c r="B62" s="360" t="s">
        <v>299</v>
      </c>
      <c r="C62" s="361"/>
      <c r="D62" s="361"/>
      <c r="E62" s="362"/>
      <c r="F62" s="538"/>
      <c r="G62" s="254">
        <f t="shared" si="13"/>
        <v>0</v>
      </c>
      <c r="H62" s="255">
        <f t="shared" si="14"/>
        <v>0</v>
      </c>
    </row>
    <row r="63" spans="1:8" s="266" customFormat="1" ht="15" customHeight="1">
      <c r="A63" s="404"/>
      <c r="B63" s="360" t="s">
        <v>313</v>
      </c>
      <c r="C63" s="361"/>
      <c r="D63" s="361"/>
      <c r="E63" s="362"/>
      <c r="F63" s="538"/>
      <c r="G63" s="254">
        <f t="shared" si="13"/>
        <v>0</v>
      </c>
      <c r="H63" s="255">
        <f t="shared" si="14"/>
        <v>0</v>
      </c>
    </row>
    <row r="64" spans="1:8" s="266" customFormat="1" ht="15" customHeight="1">
      <c r="A64" s="404"/>
      <c r="B64" s="360" t="s">
        <v>317</v>
      </c>
      <c r="C64" s="361"/>
      <c r="D64" s="361"/>
      <c r="E64" s="362"/>
      <c r="F64" s="538"/>
      <c r="G64" s="254">
        <f t="shared" si="13"/>
        <v>0</v>
      </c>
      <c r="H64" s="255">
        <f t="shared" si="14"/>
        <v>0</v>
      </c>
    </row>
    <row r="65" spans="1:8" s="266" customFormat="1" ht="15" customHeight="1">
      <c r="A65" s="404"/>
      <c r="B65" s="360" t="s">
        <v>314</v>
      </c>
      <c r="C65" s="361"/>
      <c r="D65" s="361"/>
      <c r="E65" s="362"/>
      <c r="F65" s="538"/>
      <c r="G65" s="254">
        <f t="shared" si="13"/>
        <v>0</v>
      </c>
      <c r="H65" s="255">
        <f t="shared" si="14"/>
        <v>0</v>
      </c>
    </row>
    <row r="66" spans="1:8" s="266" customFormat="1" ht="15" customHeight="1">
      <c r="A66" s="404"/>
      <c r="B66" s="360" t="s">
        <v>315</v>
      </c>
      <c r="C66" s="361"/>
      <c r="D66" s="361"/>
      <c r="E66" s="362"/>
      <c r="F66" s="538"/>
      <c r="G66" s="254">
        <f t="shared" si="13"/>
        <v>0</v>
      </c>
      <c r="H66" s="255">
        <f t="shared" si="14"/>
        <v>0</v>
      </c>
    </row>
    <row r="67" spans="1:8" s="266" customFormat="1" ht="15" customHeight="1">
      <c r="A67" s="404"/>
      <c r="B67" s="360" t="s">
        <v>316</v>
      </c>
      <c r="C67" s="361"/>
      <c r="D67" s="361"/>
      <c r="E67" s="362"/>
      <c r="F67" s="538"/>
      <c r="G67" s="254">
        <f t="shared" si="13"/>
        <v>0</v>
      </c>
      <c r="H67" s="255">
        <f t="shared" si="14"/>
        <v>0</v>
      </c>
    </row>
    <row r="68" spans="1:8" s="266" customFormat="1" ht="15" customHeight="1">
      <c r="A68" s="404"/>
      <c r="B68" s="360"/>
      <c r="C68" s="424"/>
      <c r="D68" s="424"/>
      <c r="E68" s="362"/>
      <c r="F68" s="538"/>
      <c r="G68" s="254"/>
      <c r="H68" s="255"/>
    </row>
    <row r="69" spans="1:8" s="266" customFormat="1" ht="15" customHeight="1">
      <c r="A69" s="404"/>
      <c r="B69" s="360"/>
      <c r="C69" s="424"/>
      <c r="D69" s="424"/>
      <c r="E69" s="362"/>
      <c r="F69" s="538"/>
      <c r="G69" s="254"/>
      <c r="H69" s="255"/>
    </row>
    <row r="70" spans="1:8" s="266" customFormat="1" ht="15" customHeight="1">
      <c r="A70" s="404"/>
      <c r="B70" s="360"/>
      <c r="C70" s="424"/>
      <c r="D70" s="424"/>
      <c r="E70" s="362"/>
      <c r="F70" s="538"/>
      <c r="G70" s="254"/>
      <c r="H70" s="255"/>
    </row>
    <row r="71" spans="1:8" s="266" customFormat="1" ht="15" customHeight="1">
      <c r="A71" s="404"/>
      <c r="B71" s="360"/>
      <c r="C71" s="424"/>
      <c r="D71" s="424"/>
      <c r="E71" s="362"/>
      <c r="F71" s="538"/>
      <c r="G71" s="254"/>
      <c r="H71" s="255"/>
    </row>
    <row r="72" spans="1:8" s="266" customFormat="1" ht="15" customHeight="1">
      <c r="A72" s="404"/>
      <c r="B72" s="360"/>
      <c r="C72" s="424"/>
      <c r="D72" s="424"/>
      <c r="E72" s="362"/>
      <c r="F72" s="538"/>
      <c r="G72" s="254"/>
      <c r="H72" s="255"/>
    </row>
    <row r="73" spans="1:8" s="266" customFormat="1" ht="15" customHeight="1">
      <c r="A73" s="404"/>
      <c r="B73" s="360"/>
      <c r="C73" s="424"/>
      <c r="D73" s="424"/>
      <c r="E73" s="362"/>
      <c r="F73" s="538"/>
      <c r="G73" s="254"/>
      <c r="H73" s="255"/>
    </row>
    <row r="74" spans="1:8" s="266" customFormat="1" ht="15" customHeight="1">
      <c r="A74" s="404"/>
      <c r="B74" s="360"/>
      <c r="C74" s="424"/>
      <c r="D74" s="424"/>
      <c r="E74" s="362"/>
      <c r="F74" s="538"/>
      <c r="G74" s="254"/>
      <c r="H74" s="255"/>
    </row>
    <row r="75" spans="1:8" s="266" customFormat="1" ht="15" customHeight="1">
      <c r="A75" s="404"/>
      <c r="B75" s="360"/>
      <c r="C75" s="361"/>
      <c r="D75" s="361"/>
      <c r="E75" s="362"/>
      <c r="F75" s="540"/>
      <c r="G75" s="254"/>
      <c r="H75" s="255"/>
    </row>
    <row r="76" spans="1:8" s="266" customFormat="1" ht="15" customHeight="1">
      <c r="A76" s="404"/>
      <c r="B76" s="360"/>
      <c r="C76" s="361"/>
      <c r="D76" s="361"/>
      <c r="E76" s="362"/>
      <c r="F76" s="538"/>
      <c r="G76" s="254"/>
      <c r="H76" s="255"/>
    </row>
    <row r="77" spans="1:8" ht="18.75">
      <c r="A77" s="406"/>
      <c r="B77" s="311"/>
      <c r="C77" s="311"/>
      <c r="D77" s="311"/>
      <c r="E77" s="264"/>
      <c r="F77" s="541"/>
      <c r="G77" s="364"/>
      <c r="H77" s="365"/>
    </row>
    <row r="78" spans="1:8" ht="18.75">
      <c r="A78" s="407"/>
      <c r="B78" s="267"/>
      <c r="C78" s="267"/>
      <c r="D78" s="267"/>
      <c r="E78" s="9"/>
      <c r="F78" s="542"/>
      <c r="G78" s="259" t="s">
        <v>389</v>
      </c>
      <c r="H78" s="285"/>
    </row>
    <row r="79" spans="1:8" ht="18.75">
      <c r="A79" s="407"/>
      <c r="B79" s="267"/>
      <c r="C79" s="267"/>
      <c r="D79" s="267"/>
      <c r="E79" s="9"/>
      <c r="F79" s="542"/>
      <c r="G79" s="9"/>
      <c r="H79" s="286"/>
    </row>
    <row r="80" spans="1:8" ht="19.5" thickBot="1">
      <c r="A80" s="418"/>
      <c r="B80" s="419"/>
      <c r="C80" s="419"/>
      <c r="D80" s="419"/>
      <c r="E80" s="420"/>
      <c r="F80" s="543"/>
      <c r="G80" s="420" t="s">
        <v>206</v>
      </c>
      <c r="H80" s="421"/>
    </row>
    <row r="81" spans="1:8" s="266" customFormat="1" ht="15" customHeight="1">
      <c r="A81" s="404">
        <v>160</v>
      </c>
      <c r="B81" s="360" t="s">
        <v>309</v>
      </c>
      <c r="C81" s="361"/>
      <c r="D81" s="361"/>
      <c r="E81" s="362"/>
      <c r="F81" s="538"/>
      <c r="G81" s="254">
        <f t="shared" ref="G81:G91" si="15">0.13*(F81)</f>
        <v>0</v>
      </c>
      <c r="H81" s="255">
        <f t="shared" ref="H81:H91" si="16">F81+G81</f>
        <v>0</v>
      </c>
    </row>
    <row r="82" spans="1:8" s="266" customFormat="1" ht="15" customHeight="1">
      <c r="A82" s="404"/>
      <c r="B82" s="360" t="s">
        <v>351</v>
      </c>
      <c r="C82" s="424"/>
      <c r="D82" s="424"/>
      <c r="E82" s="362"/>
      <c r="F82" s="538"/>
      <c r="G82" s="254">
        <f>0.13*(F82)</f>
        <v>0</v>
      </c>
      <c r="H82" s="255">
        <f>F82+G82</f>
        <v>0</v>
      </c>
    </row>
    <row r="83" spans="1:8" s="266" customFormat="1" ht="15" customHeight="1">
      <c r="A83" s="404"/>
      <c r="B83" s="360" t="s">
        <v>318</v>
      </c>
      <c r="C83" s="361"/>
      <c r="D83" s="361"/>
      <c r="E83" s="362"/>
      <c r="F83" s="538"/>
      <c r="G83" s="254">
        <f t="shared" si="15"/>
        <v>0</v>
      </c>
      <c r="H83" s="255">
        <f t="shared" si="16"/>
        <v>0</v>
      </c>
    </row>
    <row r="84" spans="1:8" s="465" customFormat="1" ht="15" customHeight="1">
      <c r="A84" s="530"/>
      <c r="B84" s="431" t="s">
        <v>384</v>
      </c>
      <c r="C84" s="432"/>
      <c r="D84" s="432"/>
      <c r="E84" s="433"/>
      <c r="F84" s="539"/>
      <c r="G84" s="434">
        <f t="shared" si="15"/>
        <v>0</v>
      </c>
      <c r="H84" s="435">
        <f t="shared" si="16"/>
        <v>0</v>
      </c>
    </row>
    <row r="85" spans="1:8" s="266" customFormat="1" ht="15" customHeight="1">
      <c r="A85" s="404"/>
      <c r="B85" s="360" t="s">
        <v>299</v>
      </c>
      <c r="C85" s="424"/>
      <c r="D85" s="424"/>
      <c r="E85" s="362"/>
      <c r="F85" s="538"/>
      <c r="G85" s="254">
        <f t="shared" ref="G85" si="17">0.13*(F85)</f>
        <v>0</v>
      </c>
      <c r="H85" s="255">
        <f t="shared" ref="H85" si="18">F85+G85</f>
        <v>0</v>
      </c>
    </row>
    <row r="86" spans="1:8" s="266" customFormat="1" ht="15" customHeight="1">
      <c r="A86" s="404"/>
      <c r="B86" s="360" t="s">
        <v>321</v>
      </c>
      <c r="C86" s="361"/>
      <c r="D86" s="361"/>
      <c r="E86" s="362"/>
      <c r="F86" s="538"/>
      <c r="G86" s="254">
        <f t="shared" si="15"/>
        <v>0</v>
      </c>
      <c r="H86" s="255">
        <f t="shared" si="16"/>
        <v>0</v>
      </c>
    </row>
    <row r="87" spans="1:8" s="266" customFormat="1" ht="15" customHeight="1">
      <c r="A87" s="404"/>
      <c r="B87" s="360" t="s">
        <v>313</v>
      </c>
      <c r="C87" s="361"/>
      <c r="D87" s="361"/>
      <c r="E87" s="362"/>
      <c r="F87" s="538"/>
      <c r="G87" s="254">
        <f t="shared" si="15"/>
        <v>0</v>
      </c>
      <c r="H87" s="255">
        <f t="shared" si="16"/>
        <v>0</v>
      </c>
    </row>
    <row r="88" spans="1:8" s="266" customFormat="1" ht="15" customHeight="1">
      <c r="A88" s="404"/>
      <c r="B88" s="360" t="s">
        <v>317</v>
      </c>
      <c r="C88" s="361"/>
      <c r="D88" s="361"/>
      <c r="E88" s="362"/>
      <c r="F88" s="538"/>
      <c r="G88" s="254">
        <f t="shared" si="15"/>
        <v>0</v>
      </c>
      <c r="H88" s="255">
        <f t="shared" si="16"/>
        <v>0</v>
      </c>
    </row>
    <row r="89" spans="1:8" s="266" customFormat="1" ht="15" customHeight="1">
      <c r="A89" s="404"/>
      <c r="B89" s="360" t="s">
        <v>314</v>
      </c>
      <c r="C89" s="361"/>
      <c r="D89" s="361"/>
      <c r="E89" s="362"/>
      <c r="F89" s="538"/>
      <c r="G89" s="254">
        <f t="shared" si="15"/>
        <v>0</v>
      </c>
      <c r="H89" s="255">
        <f t="shared" si="16"/>
        <v>0</v>
      </c>
    </row>
    <row r="90" spans="1:8" s="266" customFormat="1" ht="15" customHeight="1">
      <c r="A90" s="404"/>
      <c r="B90" s="360" t="s">
        <v>315</v>
      </c>
      <c r="C90" s="361"/>
      <c r="D90" s="361"/>
      <c r="E90" s="362"/>
      <c r="F90" s="538"/>
      <c r="G90" s="254">
        <f t="shared" si="15"/>
        <v>0</v>
      </c>
      <c r="H90" s="255">
        <f t="shared" si="16"/>
        <v>0</v>
      </c>
    </row>
    <row r="91" spans="1:8" s="266" customFormat="1" ht="15" customHeight="1">
      <c r="A91" s="404"/>
      <c r="B91" s="360" t="s">
        <v>316</v>
      </c>
      <c r="C91" s="361"/>
      <c r="D91" s="361"/>
      <c r="E91" s="362"/>
      <c r="F91" s="538"/>
      <c r="G91" s="254">
        <f t="shared" si="15"/>
        <v>0</v>
      </c>
      <c r="H91" s="255">
        <f t="shared" si="16"/>
        <v>0</v>
      </c>
    </row>
    <row r="92" spans="1:8" s="266" customFormat="1" ht="12.75" customHeight="1">
      <c r="A92" s="404"/>
      <c r="B92" s="360"/>
      <c r="C92" s="363"/>
      <c r="D92" s="361"/>
      <c r="E92" s="362"/>
      <c r="F92" s="538"/>
      <c r="G92" s="254"/>
      <c r="H92" s="255"/>
    </row>
    <row r="93" spans="1:8" s="266" customFormat="1" ht="15" customHeight="1">
      <c r="A93" s="404">
        <v>170</v>
      </c>
      <c r="B93" s="360" t="s">
        <v>309</v>
      </c>
      <c r="C93" s="361"/>
      <c r="D93" s="361"/>
      <c r="E93" s="362"/>
      <c r="F93" s="538"/>
      <c r="G93" s="254">
        <f t="shared" ref="G93:G100" si="19">0.13*(F93)</f>
        <v>0</v>
      </c>
      <c r="H93" s="255">
        <f t="shared" ref="H93:H100" si="20">F93+G93</f>
        <v>0</v>
      </c>
    </row>
    <row r="94" spans="1:8" s="465" customFormat="1" ht="15" customHeight="1">
      <c r="A94" s="530"/>
      <c r="B94" s="431" t="s">
        <v>383</v>
      </c>
      <c r="C94" s="432"/>
      <c r="D94" s="432"/>
      <c r="E94" s="433"/>
      <c r="F94" s="539"/>
      <c r="G94" s="434">
        <f t="shared" si="19"/>
        <v>0</v>
      </c>
      <c r="H94" s="435">
        <f t="shared" si="20"/>
        <v>0</v>
      </c>
    </row>
    <row r="95" spans="1:8" s="266" customFormat="1" ht="15" customHeight="1">
      <c r="A95" s="359"/>
      <c r="B95" s="360" t="s">
        <v>299</v>
      </c>
      <c r="C95" s="361"/>
      <c r="D95" s="361"/>
      <c r="E95" s="362"/>
      <c r="F95" s="538"/>
      <c r="G95" s="254">
        <f t="shared" si="19"/>
        <v>0</v>
      </c>
      <c r="H95" s="255">
        <f t="shared" si="20"/>
        <v>0</v>
      </c>
    </row>
    <row r="96" spans="1:8" s="266" customFormat="1" ht="15" customHeight="1">
      <c r="A96" s="359"/>
      <c r="B96" s="360" t="s">
        <v>313</v>
      </c>
      <c r="C96" s="361"/>
      <c r="D96" s="361"/>
      <c r="E96" s="362"/>
      <c r="F96" s="538"/>
      <c r="G96" s="254">
        <f t="shared" si="19"/>
        <v>0</v>
      </c>
      <c r="H96" s="255">
        <f t="shared" si="20"/>
        <v>0</v>
      </c>
    </row>
    <row r="97" spans="1:8" s="266" customFormat="1" ht="15" customHeight="1">
      <c r="A97" s="359"/>
      <c r="B97" s="360" t="s">
        <v>317</v>
      </c>
      <c r="C97" s="361"/>
      <c r="D97" s="361"/>
      <c r="E97" s="362"/>
      <c r="F97" s="538"/>
      <c r="G97" s="254">
        <f t="shared" si="19"/>
        <v>0</v>
      </c>
      <c r="H97" s="255">
        <f t="shared" si="20"/>
        <v>0</v>
      </c>
    </row>
    <row r="98" spans="1:8" s="266" customFormat="1" ht="15" customHeight="1">
      <c r="A98" s="359"/>
      <c r="B98" s="360" t="s">
        <v>314</v>
      </c>
      <c r="C98" s="361"/>
      <c r="D98" s="361"/>
      <c r="E98" s="362"/>
      <c r="F98" s="538"/>
      <c r="G98" s="254">
        <f t="shared" si="19"/>
        <v>0</v>
      </c>
      <c r="H98" s="255">
        <f t="shared" si="20"/>
        <v>0</v>
      </c>
    </row>
    <row r="99" spans="1:8" s="266" customFormat="1" ht="15" customHeight="1">
      <c r="A99" s="359"/>
      <c r="B99" s="360" t="s">
        <v>315</v>
      </c>
      <c r="C99" s="361"/>
      <c r="D99" s="361"/>
      <c r="E99" s="362"/>
      <c r="F99" s="538"/>
      <c r="G99" s="254">
        <f t="shared" si="19"/>
        <v>0</v>
      </c>
      <c r="H99" s="255">
        <f t="shared" si="20"/>
        <v>0</v>
      </c>
    </row>
    <row r="100" spans="1:8" s="266" customFormat="1" ht="15" customHeight="1">
      <c r="A100" s="359"/>
      <c r="B100" s="360" t="s">
        <v>316</v>
      </c>
      <c r="C100" s="361"/>
      <c r="D100" s="361"/>
      <c r="E100" s="362"/>
      <c r="F100" s="538"/>
      <c r="G100" s="254">
        <f t="shared" si="19"/>
        <v>0</v>
      </c>
      <c r="H100" s="255">
        <f t="shared" si="20"/>
        <v>0</v>
      </c>
    </row>
    <row r="101" spans="1:8" s="266" customFormat="1" ht="15" customHeight="1">
      <c r="A101" s="404"/>
      <c r="B101" s="360"/>
      <c r="C101" s="424"/>
      <c r="D101" s="424"/>
      <c r="E101" s="362"/>
      <c r="F101" s="538"/>
      <c r="G101" s="254"/>
      <c r="H101" s="255"/>
    </row>
    <row r="102" spans="1:8" s="266" customFormat="1" ht="15" customHeight="1">
      <c r="A102" s="404"/>
      <c r="B102" s="360"/>
      <c r="C102" s="424"/>
      <c r="D102" s="424"/>
      <c r="E102" s="362"/>
      <c r="F102" s="538"/>
      <c r="G102" s="254"/>
      <c r="H102" s="255"/>
    </row>
    <row r="103" spans="1:8" s="266" customFormat="1" ht="15" customHeight="1">
      <c r="A103" s="404"/>
      <c r="B103" s="360"/>
      <c r="C103" s="424"/>
      <c r="D103" s="424"/>
      <c r="E103" s="362"/>
      <c r="F103" s="538"/>
      <c r="G103" s="254"/>
      <c r="H103" s="255"/>
    </row>
    <row r="104" spans="1:8" s="266" customFormat="1" ht="15" customHeight="1">
      <c r="A104" s="404"/>
      <c r="B104" s="360"/>
      <c r="C104" s="424"/>
      <c r="D104" s="424"/>
      <c r="E104" s="362"/>
      <c r="F104" s="538"/>
      <c r="G104" s="254"/>
      <c r="H104" s="255"/>
    </row>
    <row r="105" spans="1:8" s="266" customFormat="1" ht="15" customHeight="1">
      <c r="A105" s="404"/>
      <c r="B105" s="360"/>
      <c r="C105" s="424"/>
      <c r="D105" s="424"/>
      <c r="E105" s="362"/>
      <c r="F105" s="538"/>
      <c r="G105" s="254"/>
      <c r="H105" s="255"/>
    </row>
    <row r="106" spans="1:8" s="266" customFormat="1" ht="15" customHeight="1">
      <c r="A106" s="404"/>
      <c r="B106" s="360"/>
      <c r="C106" s="424"/>
      <c r="D106" s="424"/>
      <c r="E106" s="362"/>
      <c r="F106" s="538"/>
      <c r="G106" s="254"/>
      <c r="H106" s="255"/>
    </row>
    <row r="107" spans="1:8" s="266" customFormat="1" ht="15" customHeight="1">
      <c r="A107" s="404"/>
      <c r="B107" s="360"/>
      <c r="C107" s="424"/>
      <c r="D107" s="424"/>
      <c r="E107" s="362"/>
      <c r="F107" s="538"/>
      <c r="G107" s="254"/>
      <c r="H107" s="255"/>
    </row>
    <row r="108" spans="1:8" s="266" customFormat="1" ht="15" customHeight="1">
      <c r="A108" s="404"/>
      <c r="B108" s="360"/>
      <c r="C108" s="424"/>
      <c r="D108" s="424"/>
      <c r="E108" s="362"/>
      <c r="F108" s="538"/>
      <c r="G108" s="254"/>
      <c r="H108" s="255"/>
    </row>
    <row r="109" spans="1:8" s="266" customFormat="1" ht="15" customHeight="1">
      <c r="A109" s="404"/>
      <c r="B109" s="360"/>
      <c r="C109" s="424"/>
      <c r="D109" s="424"/>
      <c r="E109" s="362"/>
      <c r="F109" s="538"/>
      <c r="G109" s="254"/>
      <c r="H109" s="255"/>
    </row>
    <row r="110" spans="1:8" s="266" customFormat="1" ht="15" customHeight="1">
      <c r="A110" s="404"/>
      <c r="B110" s="360"/>
      <c r="C110" s="424"/>
      <c r="D110" s="424"/>
      <c r="E110" s="362"/>
      <c r="F110" s="538"/>
      <c r="G110" s="254"/>
      <c r="H110" s="255"/>
    </row>
    <row r="111" spans="1:8" s="266" customFormat="1" ht="15" customHeight="1">
      <c r="A111" s="404"/>
      <c r="B111" s="360"/>
      <c r="C111" s="424"/>
      <c r="D111" s="424"/>
      <c r="E111" s="362"/>
      <c r="F111" s="538"/>
      <c r="G111" s="254"/>
      <c r="H111" s="255"/>
    </row>
    <row r="112" spans="1:8" s="266" customFormat="1" ht="15" customHeight="1">
      <c r="A112" s="404"/>
      <c r="B112" s="360"/>
      <c r="C112" s="424"/>
      <c r="D112" s="424"/>
      <c r="E112" s="362"/>
      <c r="F112" s="538"/>
      <c r="G112" s="254"/>
      <c r="H112" s="255"/>
    </row>
    <row r="113" spans="1:8" s="266" customFormat="1" ht="15" customHeight="1">
      <c r="A113" s="404"/>
      <c r="B113" s="360"/>
      <c r="C113" s="424"/>
      <c r="D113" s="424"/>
      <c r="E113" s="362"/>
      <c r="F113" s="538"/>
      <c r="G113" s="254"/>
      <c r="H113" s="255"/>
    </row>
    <row r="114" spans="1:8" s="266" customFormat="1" ht="15" customHeight="1">
      <c r="A114" s="404"/>
      <c r="B114" s="360"/>
      <c r="C114" s="424"/>
      <c r="D114" s="424"/>
      <c r="E114" s="362"/>
      <c r="F114" s="538"/>
      <c r="G114" s="254"/>
      <c r="H114" s="255"/>
    </row>
    <row r="115" spans="1:8" s="266" customFormat="1" ht="15" customHeight="1">
      <c r="A115" s="404"/>
      <c r="B115" s="360"/>
      <c r="C115" s="424"/>
      <c r="D115" s="424"/>
      <c r="E115" s="362"/>
      <c r="F115" s="538"/>
      <c r="G115" s="254"/>
      <c r="H115" s="255"/>
    </row>
    <row r="116" spans="1:8" s="266" customFormat="1" ht="15" customHeight="1">
      <c r="A116" s="404"/>
      <c r="B116" s="360"/>
      <c r="C116" s="424"/>
      <c r="D116" s="424"/>
      <c r="E116" s="362"/>
      <c r="F116" s="538"/>
      <c r="G116" s="254"/>
      <c r="H116" s="255"/>
    </row>
    <row r="117" spans="1:8" s="266" customFormat="1" ht="15" customHeight="1">
      <c r="A117" s="404"/>
      <c r="B117" s="360"/>
      <c r="C117" s="424"/>
      <c r="D117" s="424"/>
      <c r="E117" s="362"/>
      <c r="F117" s="538"/>
      <c r="G117" s="254"/>
      <c r="H117" s="255"/>
    </row>
    <row r="118" spans="1:8" s="266" customFormat="1" ht="15" customHeight="1">
      <c r="A118" s="404"/>
      <c r="B118" s="360"/>
      <c r="C118" s="424"/>
      <c r="D118" s="424"/>
      <c r="E118" s="362"/>
      <c r="F118" s="538"/>
      <c r="G118" s="254"/>
      <c r="H118" s="255"/>
    </row>
    <row r="119" spans="1:8" s="266" customFormat="1" ht="15" customHeight="1">
      <c r="A119" s="404"/>
      <c r="B119" s="360"/>
      <c r="C119" s="424"/>
      <c r="D119" s="424"/>
      <c r="E119" s="362"/>
      <c r="F119" s="538"/>
      <c r="G119" s="254"/>
      <c r="H119" s="255"/>
    </row>
    <row r="120" spans="1:8" s="266" customFormat="1" ht="15" customHeight="1">
      <c r="A120" s="404"/>
      <c r="B120" s="360"/>
      <c r="C120" s="424"/>
      <c r="D120" s="424"/>
      <c r="E120" s="362"/>
      <c r="F120" s="538"/>
      <c r="G120" s="254"/>
      <c r="H120" s="255"/>
    </row>
    <row r="121" spans="1:8" s="266" customFormat="1" ht="15" customHeight="1">
      <c r="A121" s="404"/>
      <c r="B121" s="360"/>
      <c r="C121" s="424"/>
      <c r="D121" s="424"/>
      <c r="E121" s="362"/>
      <c r="F121" s="538"/>
      <c r="G121" s="254"/>
      <c r="H121" s="255"/>
    </row>
    <row r="122" spans="1:8" ht="14.25" customHeight="1" thickBot="1">
      <c r="A122" s="367"/>
      <c r="B122" s="368"/>
      <c r="C122" s="369"/>
      <c r="D122" s="370"/>
      <c r="E122" s="371"/>
      <c r="F122" s="528"/>
      <c r="G122" s="370"/>
      <c r="H122" s="371"/>
    </row>
    <row r="123" spans="1:8" ht="15" customHeight="1" thickTop="1" thickBot="1">
      <c r="A123" s="372" t="s">
        <v>17</v>
      </c>
      <c r="B123" s="373" t="str">
        <f>'[1]100 Series'!B55</f>
        <v xml:space="preserve">     Hourly Rate for repairs and authorized service outside of contractual obligations is  = $ 60.00 / Hr.</v>
      </c>
      <c r="C123" s="373"/>
      <c r="D123" s="373"/>
      <c r="E123" s="373"/>
      <c r="F123" s="510"/>
      <c r="G123" s="374"/>
      <c r="H123" s="411"/>
    </row>
    <row r="124" spans="1:8" thickTop="1">
      <c r="A124" s="16"/>
      <c r="B124" s="10" t="s">
        <v>300</v>
      </c>
      <c r="C124" s="9"/>
      <c r="D124" s="9"/>
      <c r="E124" s="9"/>
      <c r="F124" s="422"/>
      <c r="G124" s="9"/>
      <c r="H124" s="261"/>
    </row>
    <row r="125" spans="1:8" ht="15">
      <c r="A125" s="16" t="s">
        <v>26</v>
      </c>
      <c r="B125" s="9"/>
      <c r="C125" s="9"/>
      <c r="D125" s="9"/>
      <c r="E125" s="8"/>
      <c r="F125" s="10"/>
      <c r="G125" s="8"/>
      <c r="H125" s="261"/>
    </row>
    <row r="126" spans="1:8" ht="15">
      <c r="A126" s="16" t="s">
        <v>27</v>
      </c>
      <c r="B126" s="9"/>
      <c r="C126" s="9"/>
      <c r="D126" s="9"/>
      <c r="E126" s="9"/>
      <c r="F126" s="422"/>
      <c r="G126" s="9"/>
      <c r="H126" s="261"/>
    </row>
    <row r="127" spans="1:8" ht="15">
      <c r="A127" s="16" t="s">
        <v>28</v>
      </c>
      <c r="B127" s="10"/>
      <c r="C127" s="11"/>
      <c r="D127" s="11"/>
      <c r="E127" s="11"/>
      <c r="F127" s="422"/>
      <c r="G127" s="9"/>
      <c r="H127" s="261"/>
    </row>
    <row r="128" spans="1:8" ht="15">
      <c r="A128" s="375" t="s">
        <v>29</v>
      </c>
      <c r="B128" s="9"/>
      <c r="C128" s="9"/>
      <c r="D128" s="9"/>
      <c r="E128" s="9"/>
      <c r="F128" s="422"/>
      <c r="G128" s="9"/>
      <c r="H128" s="261"/>
    </row>
    <row r="129" spans="1:8" ht="15">
      <c r="A129" s="375" t="s">
        <v>30</v>
      </c>
      <c r="B129" s="9"/>
      <c r="C129" s="9"/>
      <c r="D129" s="9"/>
      <c r="E129" s="11"/>
      <c r="F129" s="422"/>
      <c r="G129" s="11"/>
      <c r="H129" s="376"/>
    </row>
    <row r="130" spans="1:8" ht="15">
      <c r="A130" s="16" t="s">
        <v>31</v>
      </c>
      <c r="B130" s="9"/>
      <c r="C130" s="9"/>
      <c r="D130" s="9"/>
      <c r="E130" s="9"/>
      <c r="F130" s="422"/>
      <c r="G130" s="9"/>
      <c r="H130" s="261"/>
    </row>
    <row r="131" spans="1:8" ht="15">
      <c r="A131" s="16" t="s">
        <v>32</v>
      </c>
      <c r="B131" s="9"/>
      <c r="C131" s="9"/>
      <c r="D131" s="9"/>
      <c r="E131" s="9"/>
      <c r="F131" s="422"/>
      <c r="G131" s="9"/>
      <c r="H131" s="261"/>
    </row>
    <row r="132" spans="1:8" ht="15">
      <c r="A132" s="16" t="s">
        <v>33</v>
      </c>
      <c r="B132" s="9"/>
      <c r="C132" s="9"/>
      <c r="D132" s="9"/>
      <c r="E132" s="9"/>
      <c r="F132" s="520" t="s">
        <v>389</v>
      </c>
      <c r="G132" s="377"/>
      <c r="H132" s="378"/>
    </row>
    <row r="133" spans="1:8" ht="15">
      <c r="A133" s="375" t="s">
        <v>34</v>
      </c>
      <c r="B133" s="9"/>
      <c r="C133" s="9"/>
      <c r="D133" s="9"/>
      <c r="E133" s="9"/>
      <c r="F133" s="511"/>
      <c r="G133" s="379"/>
      <c r="H133" s="380"/>
    </row>
    <row r="134" spans="1:8" ht="15">
      <c r="A134" s="16"/>
      <c r="B134" s="9"/>
      <c r="C134" s="9"/>
      <c r="D134" s="9"/>
      <c r="E134" s="9"/>
      <c r="F134" s="512" t="s">
        <v>206</v>
      </c>
      <c r="G134" s="366"/>
      <c r="H134" s="260"/>
    </row>
    <row r="135" spans="1:8" ht="16.5" thickBot="1">
      <c r="A135" s="381" t="s">
        <v>301</v>
      </c>
      <c r="B135" s="382"/>
      <c r="C135" s="383" t="s">
        <v>19</v>
      </c>
      <c r="D135" s="383"/>
      <c r="E135" s="382" t="s">
        <v>20</v>
      </c>
      <c r="F135" s="382"/>
      <c r="G135" s="384"/>
      <c r="H135" s="385"/>
    </row>
    <row r="136" spans="1:8" ht="16.5" thickTop="1"/>
  </sheetData>
  <mergeCells count="3">
    <mergeCell ref="A2:H2"/>
    <mergeCell ref="G10:H10"/>
    <mergeCell ref="A11:H11"/>
  </mergeCells>
  <pageMargins left="0.70866141732283472" right="0.70866141732283472" top="0.74803149606299213" bottom="0.74803149606299213" header="0.31496062992125984" footer="0.31496062992125984"/>
  <pageSetup paperSize="5" scale="74" fitToHeight="0" orientation="portrait" r:id="rId1"/>
  <headerFooter>
    <oddFooter>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70"/>
  <sheetViews>
    <sheetView view="pageBreakPreview" zoomScaleNormal="85" zoomScaleSheetLayoutView="100" workbookViewId="0">
      <selection activeCell="H56" sqref="H56"/>
    </sheetView>
  </sheetViews>
  <sheetFormatPr defaultRowHeight="15.75"/>
  <cols>
    <col min="1" max="1" width="14.6640625" customWidth="1"/>
    <col min="2" max="3" width="10.21875" customWidth="1"/>
    <col min="7" max="7" width="11.109375" style="503" customWidth="1"/>
    <col min="8" max="8" width="9.88671875" bestFit="1" customWidth="1"/>
    <col min="9" max="9" width="16.77734375" customWidth="1"/>
  </cols>
  <sheetData>
    <row r="1" spans="1:13" ht="24.95" customHeight="1" thickTop="1">
      <c r="A1" s="679" t="s">
        <v>22</v>
      </c>
      <c r="B1" s="680"/>
      <c r="C1" s="680"/>
      <c r="D1" s="680"/>
      <c r="E1" s="680"/>
      <c r="F1" s="680"/>
      <c r="G1" s="680"/>
      <c r="H1" s="680"/>
      <c r="I1" s="681"/>
    </row>
    <row r="2" spans="1:13" ht="15" customHeight="1">
      <c r="A2" s="69"/>
      <c r="B2" s="269"/>
      <c r="C2" s="269"/>
      <c r="D2" s="682"/>
      <c r="E2" s="682"/>
      <c r="F2" s="682"/>
      <c r="G2" s="513"/>
      <c r="H2" s="269"/>
      <c r="I2" s="70"/>
    </row>
    <row r="3" spans="1:13" s="36" customFormat="1" ht="15" customHeight="1">
      <c r="A3" s="57" t="s">
        <v>23</v>
      </c>
      <c r="B3" s="313"/>
      <c r="C3" s="315"/>
      <c r="D3" s="315"/>
      <c r="E3" s="60"/>
      <c r="F3" s="60"/>
      <c r="G3" s="272" t="s">
        <v>1</v>
      </c>
      <c r="H3" s="61" t="s">
        <v>0</v>
      </c>
      <c r="I3" s="71">
        <f>'100 Series'!I3</f>
        <v>43922</v>
      </c>
    </row>
    <row r="4" spans="1:13" s="36" customFormat="1" ht="15" customHeight="1">
      <c r="A4" s="57" t="s">
        <v>24</v>
      </c>
      <c r="B4" s="58" t="s">
        <v>229</v>
      </c>
      <c r="C4" s="59"/>
      <c r="D4" s="60"/>
      <c r="E4" s="60"/>
      <c r="F4" s="60"/>
      <c r="G4" s="514"/>
      <c r="H4" s="63"/>
      <c r="I4" s="72"/>
    </row>
    <row r="5" spans="1:13" s="36" customFormat="1" ht="15" customHeight="1">
      <c r="A5" s="57"/>
      <c r="B5" s="62" t="s">
        <v>1</v>
      </c>
      <c r="C5" s="60"/>
      <c r="D5" s="60"/>
      <c r="E5" s="60"/>
      <c r="F5" s="60"/>
      <c r="G5" s="60" t="s">
        <v>2</v>
      </c>
      <c r="I5" s="73"/>
    </row>
    <row r="6" spans="1:13" s="36" customFormat="1" ht="15" customHeight="1">
      <c r="A6" s="57" t="s">
        <v>3</v>
      </c>
      <c r="B6" s="313"/>
      <c r="C6" s="314"/>
      <c r="D6" s="314"/>
      <c r="E6" s="315"/>
      <c r="F6" s="60"/>
      <c r="G6" s="60"/>
      <c r="H6" s="60"/>
      <c r="I6" s="65"/>
    </row>
    <row r="7" spans="1:13" s="36" customFormat="1" ht="15" customHeight="1">
      <c r="A7" s="57"/>
      <c r="B7" s="60" t="s">
        <v>1</v>
      </c>
      <c r="C7" s="60"/>
      <c r="D7" s="60"/>
      <c r="E7" s="60"/>
      <c r="F7" s="60"/>
      <c r="G7" s="60" t="s">
        <v>4</v>
      </c>
      <c r="H7" s="272"/>
      <c r="I7" s="273"/>
    </row>
    <row r="8" spans="1:13" s="36" customFormat="1" ht="15" customHeight="1">
      <c r="A8" s="57" t="s">
        <v>25</v>
      </c>
      <c r="B8" s="66" t="s">
        <v>21</v>
      </c>
      <c r="C8" s="60"/>
      <c r="D8" s="60"/>
      <c r="E8" s="60"/>
      <c r="F8" s="60"/>
      <c r="G8" s="58" t="str">
        <f>'100 Series'!G8</f>
        <v>April 1, 2020 to March 31, 2021</v>
      </c>
      <c r="H8" s="67"/>
      <c r="I8" s="312"/>
    </row>
    <row r="9" spans="1:13" ht="15" customHeight="1" thickBot="1">
      <c r="A9" s="74"/>
      <c r="B9" s="75"/>
      <c r="C9" s="76"/>
      <c r="D9" s="76"/>
      <c r="E9" s="76"/>
      <c r="F9" s="76"/>
      <c r="G9" s="75"/>
      <c r="H9" s="76"/>
      <c r="I9" s="77"/>
    </row>
    <row r="10" spans="1:13" ht="16.5" customHeight="1" thickTop="1" thickBot="1">
      <c r="A10" s="78" t="s">
        <v>7</v>
      </c>
      <c r="B10" s="79" t="s">
        <v>8</v>
      </c>
      <c r="C10" s="80" t="s">
        <v>9</v>
      </c>
      <c r="D10" s="81" t="s">
        <v>336</v>
      </c>
      <c r="E10" s="82"/>
      <c r="F10" s="83"/>
      <c r="G10" s="506" t="s">
        <v>5</v>
      </c>
      <c r="H10" s="84" t="s">
        <v>36</v>
      </c>
      <c r="I10" s="78" t="s">
        <v>6</v>
      </c>
    </row>
    <row r="11" spans="1:13" ht="15" customHeight="1" thickTop="1">
      <c r="A11" s="85"/>
      <c r="B11" s="86" t="s">
        <v>10</v>
      </c>
      <c r="C11" s="87" t="s">
        <v>10</v>
      </c>
      <c r="D11" s="88"/>
      <c r="E11" s="89"/>
      <c r="F11" s="90"/>
      <c r="G11" s="91"/>
      <c r="H11" s="92"/>
      <c r="I11" s="93"/>
    </row>
    <row r="12" spans="1:13" ht="15" customHeight="1">
      <c r="A12" s="94" t="s">
        <v>11</v>
      </c>
      <c r="B12" s="95" t="s">
        <v>12</v>
      </c>
      <c r="C12" s="96">
        <v>430</v>
      </c>
      <c r="D12" s="96">
        <v>620</v>
      </c>
      <c r="E12" s="97"/>
      <c r="F12" s="98"/>
      <c r="G12" s="99"/>
      <c r="H12" s="100"/>
      <c r="I12" s="101"/>
    </row>
    <row r="13" spans="1:13" ht="15" customHeight="1" thickBot="1">
      <c r="A13" s="102" t="s">
        <v>1</v>
      </c>
      <c r="B13" s="103" t="s">
        <v>13</v>
      </c>
      <c r="C13" s="103" t="s">
        <v>14</v>
      </c>
      <c r="D13" s="104"/>
      <c r="E13" s="104"/>
      <c r="F13" s="105"/>
      <c r="G13" s="99"/>
      <c r="H13" s="100"/>
      <c r="I13" s="101"/>
    </row>
    <row r="14" spans="1:13" ht="15" customHeight="1" thickTop="1">
      <c r="A14" s="106" t="s">
        <v>15</v>
      </c>
      <c r="B14" s="107"/>
      <c r="C14" s="107"/>
      <c r="D14" s="107"/>
      <c r="E14" s="108"/>
      <c r="F14" s="109"/>
      <c r="G14" s="507"/>
      <c r="H14" s="110"/>
      <c r="I14" s="111"/>
    </row>
    <row r="15" spans="1:13" ht="15" customHeight="1">
      <c r="A15" s="112" t="s">
        <v>1</v>
      </c>
      <c r="B15" s="113"/>
      <c r="C15" s="113"/>
      <c r="D15" s="113"/>
      <c r="E15" s="114" t="s">
        <v>1</v>
      </c>
      <c r="F15" s="115"/>
      <c r="G15" s="515"/>
      <c r="H15" s="54"/>
      <c r="I15" s="116"/>
    </row>
    <row r="16" spans="1:13" s="37" customFormat="1" ht="18" customHeight="1">
      <c r="A16" s="38">
        <v>801</v>
      </c>
      <c r="B16" s="252">
        <f>G16*B13</f>
        <v>0</v>
      </c>
      <c r="C16" s="252">
        <f>G16*C13</f>
        <v>0</v>
      </c>
      <c r="D16" s="426"/>
      <c r="E16" s="253"/>
      <c r="F16" s="253"/>
      <c r="G16" s="516"/>
      <c r="H16" s="254">
        <f>0.13*(G16)</f>
        <v>0</v>
      </c>
      <c r="I16" s="255">
        <f t="shared" ref="I16:I24" si="0">G16+H16</f>
        <v>0</v>
      </c>
      <c r="M16" s="262"/>
    </row>
    <row r="17" spans="1:12" s="37" customFormat="1" ht="18" customHeight="1">
      <c r="A17" s="41"/>
      <c r="B17" s="252"/>
      <c r="C17" s="252"/>
      <c r="D17" s="426"/>
      <c r="E17" s="256"/>
      <c r="F17" s="256"/>
      <c r="G17" s="516"/>
      <c r="H17" s="254"/>
      <c r="I17" s="255"/>
    </row>
    <row r="18" spans="1:12" s="37" customFormat="1" ht="18" customHeight="1">
      <c r="A18" s="38" t="s">
        <v>231</v>
      </c>
      <c r="B18" s="252">
        <f>G18*B13</f>
        <v>0</v>
      </c>
      <c r="C18" s="252">
        <f>G18*C13</f>
        <v>0</v>
      </c>
      <c r="D18" s="426"/>
      <c r="E18" s="253"/>
      <c r="F18" s="253"/>
      <c r="G18" s="516"/>
      <c r="H18" s="254">
        <f>0.13*(G18)</f>
        <v>0</v>
      </c>
      <c r="I18" s="255">
        <f t="shared" si="0"/>
        <v>0</v>
      </c>
      <c r="K18" s="262"/>
      <c r="L18" s="262"/>
    </row>
    <row r="19" spans="1:12" s="37" customFormat="1" ht="18" customHeight="1">
      <c r="A19" s="38" t="s">
        <v>246</v>
      </c>
      <c r="B19" s="252">
        <f>G19*B13</f>
        <v>0</v>
      </c>
      <c r="C19" s="252">
        <f>G19*C13</f>
        <v>0</v>
      </c>
      <c r="D19" s="426"/>
      <c r="E19" s="253"/>
      <c r="F19" s="253"/>
      <c r="G19" s="516"/>
      <c r="H19" s="254">
        <f>0.13*(G19)</f>
        <v>0</v>
      </c>
      <c r="I19" s="255">
        <f t="shared" ref="I19" si="1">G19+H19</f>
        <v>0</v>
      </c>
      <c r="K19" s="262"/>
      <c r="L19" s="262"/>
    </row>
    <row r="20" spans="1:12" s="37" customFormat="1" ht="18" customHeight="1">
      <c r="A20" s="38"/>
      <c r="B20" s="252"/>
      <c r="C20" s="252"/>
      <c r="D20" s="426"/>
      <c r="E20" s="256"/>
      <c r="F20" s="256"/>
      <c r="G20" s="516"/>
      <c r="H20" s="254"/>
      <c r="I20" s="255"/>
    </row>
    <row r="21" spans="1:12" s="37" customFormat="1" ht="18" customHeight="1">
      <c r="A21" s="38">
        <v>805</v>
      </c>
      <c r="B21" s="252">
        <f>G21*B13</f>
        <v>0</v>
      </c>
      <c r="C21" s="252">
        <f>G21*C13</f>
        <v>0</v>
      </c>
      <c r="D21" s="426"/>
      <c r="E21" s="253"/>
      <c r="F21" s="253"/>
      <c r="G21" s="516"/>
      <c r="H21" s="254">
        <f>0.13*(G21)</f>
        <v>0</v>
      </c>
      <c r="I21" s="255">
        <f t="shared" si="0"/>
        <v>0</v>
      </c>
      <c r="K21" s="262"/>
      <c r="L21" s="262"/>
    </row>
    <row r="22" spans="1:12" s="37" customFormat="1" ht="18" customHeight="1">
      <c r="A22" s="38"/>
      <c r="B22" s="252"/>
      <c r="C22" s="252"/>
      <c r="D22" s="426"/>
      <c r="E22" s="256"/>
      <c r="F22" s="257"/>
      <c r="G22" s="516"/>
      <c r="H22" s="254"/>
      <c r="I22" s="255"/>
    </row>
    <row r="23" spans="1:12" s="37" customFormat="1" ht="18" customHeight="1">
      <c r="A23" s="38" t="s">
        <v>329</v>
      </c>
      <c r="B23" s="252">
        <f>G23*B13</f>
        <v>0</v>
      </c>
      <c r="C23" s="252">
        <f>G23*C13</f>
        <v>0</v>
      </c>
      <c r="D23" s="426"/>
      <c r="E23" s="253"/>
      <c r="F23" s="253"/>
      <c r="G23" s="516"/>
      <c r="H23" s="254">
        <f>0.13*(G23)</f>
        <v>0</v>
      </c>
      <c r="I23" s="255">
        <f t="shared" si="0"/>
        <v>0</v>
      </c>
      <c r="K23" s="262"/>
      <c r="L23" s="262"/>
    </row>
    <row r="24" spans="1:12" s="37" customFormat="1" ht="18" customHeight="1">
      <c r="A24" s="38" t="s">
        <v>330</v>
      </c>
      <c r="B24" s="252">
        <f>G24*B13</f>
        <v>0</v>
      </c>
      <c r="C24" s="252">
        <f>G24*C13</f>
        <v>0</v>
      </c>
      <c r="D24" s="426"/>
      <c r="E24" s="253"/>
      <c r="F24" s="253"/>
      <c r="G24" s="516"/>
      <c r="H24" s="254">
        <f>0.13*(G24)</f>
        <v>0</v>
      </c>
      <c r="I24" s="255">
        <f t="shared" si="0"/>
        <v>0</v>
      </c>
      <c r="K24" s="262"/>
      <c r="L24" s="262"/>
    </row>
    <row r="25" spans="1:12" s="37" customFormat="1" ht="18" customHeight="1">
      <c r="A25" s="38"/>
      <c r="B25" s="55"/>
      <c r="C25" s="55"/>
      <c r="D25" s="426"/>
      <c r="E25" s="40"/>
      <c r="F25" s="42"/>
      <c r="G25" s="516"/>
      <c r="H25" s="117"/>
      <c r="I25" s="118"/>
    </row>
    <row r="26" spans="1:12" s="37" customFormat="1" ht="18" customHeight="1">
      <c r="A26" s="38">
        <v>815</v>
      </c>
      <c r="B26" s="55">
        <f>G26*B13</f>
        <v>0</v>
      </c>
      <c r="C26" s="55">
        <f>G26*C13</f>
        <v>0</v>
      </c>
      <c r="D26" s="426"/>
      <c r="E26" s="40"/>
      <c r="F26" s="56"/>
      <c r="G26" s="516"/>
      <c r="H26" s="254">
        <f>0.13*(G26)</f>
        <v>0</v>
      </c>
      <c r="I26" s="255">
        <f t="shared" ref="I26" si="2">G26+H26</f>
        <v>0</v>
      </c>
    </row>
    <row r="27" spans="1:12" s="37" customFormat="1" ht="18" customHeight="1">
      <c r="A27" s="38"/>
      <c r="B27" s="55"/>
      <c r="C27" s="55"/>
      <c r="D27" s="426"/>
      <c r="E27" s="40"/>
      <c r="F27" s="56"/>
      <c r="G27" s="516"/>
      <c r="H27" s="117"/>
      <c r="I27" s="118"/>
    </row>
    <row r="28" spans="1:12" s="37" customFormat="1" ht="18" customHeight="1">
      <c r="A28" s="38" t="s">
        <v>232</v>
      </c>
      <c r="B28" s="55">
        <f>G28*B13</f>
        <v>0</v>
      </c>
      <c r="C28" s="55">
        <f>G28*C13</f>
        <v>0</v>
      </c>
      <c r="D28" s="426"/>
      <c r="E28" s="40"/>
      <c r="F28" s="56"/>
      <c r="G28" s="516"/>
      <c r="H28" s="254">
        <f>0.13*(G28)</f>
        <v>0</v>
      </c>
      <c r="I28" s="255">
        <f t="shared" ref="I28" si="3">G28+H28</f>
        <v>0</v>
      </c>
    </row>
    <row r="29" spans="1:12" s="37" customFormat="1" ht="18" customHeight="1">
      <c r="A29" s="38" t="s">
        <v>294</v>
      </c>
      <c r="B29" s="55">
        <f>G29*B13</f>
        <v>0</v>
      </c>
      <c r="C29" s="55">
        <f>G29*C13</f>
        <v>0</v>
      </c>
      <c r="D29" s="426"/>
      <c r="E29" s="40"/>
      <c r="F29" s="56"/>
      <c r="G29" s="516"/>
      <c r="H29" s="254">
        <f>G29*0.13</f>
        <v>0</v>
      </c>
      <c r="I29" s="255">
        <f>G29+H29</f>
        <v>0</v>
      </c>
    </row>
    <row r="30" spans="1:12" s="37" customFormat="1" ht="18" customHeight="1">
      <c r="A30" s="38"/>
      <c r="B30" s="55"/>
      <c r="C30" s="55"/>
      <c r="D30" s="426"/>
      <c r="E30" s="40"/>
      <c r="F30" s="56"/>
      <c r="G30" s="516"/>
      <c r="H30" s="117"/>
      <c r="I30" s="118"/>
    </row>
    <row r="31" spans="1:12" s="37" customFormat="1" ht="18" customHeight="1">
      <c r="A31" s="38">
        <v>830</v>
      </c>
      <c r="B31" s="55">
        <f>G31*B13</f>
        <v>0</v>
      </c>
      <c r="C31" s="55">
        <f>G31*C13</f>
        <v>0</v>
      </c>
      <c r="D31" s="426"/>
      <c r="E31" s="40"/>
      <c r="F31" s="56"/>
      <c r="G31" s="516"/>
      <c r="H31" s="254">
        <f>0.13*G31</f>
        <v>0</v>
      </c>
      <c r="I31" s="118">
        <f>SUM(G31:H31)</f>
        <v>0</v>
      </c>
    </row>
    <row r="32" spans="1:12" s="37" customFormat="1" ht="18" customHeight="1">
      <c r="A32" s="38"/>
      <c r="B32" s="55"/>
      <c r="C32" s="55"/>
      <c r="D32" s="426"/>
      <c r="E32" s="40"/>
      <c r="F32" s="56"/>
      <c r="G32" s="516"/>
      <c r="H32" s="117"/>
      <c r="I32" s="118"/>
    </row>
    <row r="33" spans="1:9" s="37" customFormat="1" ht="18" customHeight="1">
      <c r="A33" s="38">
        <v>870</v>
      </c>
      <c r="B33" s="55">
        <f>G33*B13</f>
        <v>0</v>
      </c>
      <c r="C33" s="55">
        <f>G33*C13</f>
        <v>0</v>
      </c>
      <c r="D33" s="426"/>
      <c r="E33" s="40"/>
      <c r="F33" s="56"/>
      <c r="G33" s="516"/>
      <c r="H33" s="254">
        <f>0.13*(G33)</f>
        <v>0</v>
      </c>
      <c r="I33" s="118">
        <f>SUM(G33:H33)</f>
        <v>0</v>
      </c>
    </row>
    <row r="34" spans="1:9" s="37" customFormat="1" ht="18" customHeight="1">
      <c r="A34" s="38"/>
      <c r="B34" s="55"/>
      <c r="C34" s="55"/>
      <c r="D34" s="39"/>
      <c r="E34" s="40"/>
      <c r="F34" s="56"/>
      <c r="G34" s="517"/>
      <c r="H34" s="254"/>
      <c r="I34" s="118"/>
    </row>
    <row r="35" spans="1:9" s="37" customFormat="1" ht="18" customHeight="1">
      <c r="A35" s="38"/>
      <c r="B35" s="55"/>
      <c r="C35" s="55"/>
      <c r="D35" s="39"/>
      <c r="E35" s="40"/>
      <c r="F35" s="56"/>
      <c r="G35" s="517"/>
      <c r="H35" s="117"/>
      <c r="I35" s="118"/>
    </row>
    <row r="36" spans="1:9" s="37" customFormat="1" ht="18" customHeight="1">
      <c r="A36" s="38"/>
      <c r="B36" s="55"/>
      <c r="C36" s="55"/>
      <c r="D36" s="39"/>
      <c r="E36" s="40"/>
      <c r="F36" s="56"/>
      <c r="G36" s="517"/>
      <c r="H36" s="254"/>
      <c r="I36" s="118"/>
    </row>
    <row r="37" spans="1:9" s="37" customFormat="1" ht="18" customHeight="1">
      <c r="A37" s="38"/>
      <c r="B37" s="55"/>
      <c r="C37" s="55"/>
      <c r="D37" s="39"/>
      <c r="E37" s="40"/>
      <c r="F37" s="56"/>
      <c r="G37" s="517"/>
      <c r="H37" s="254"/>
      <c r="I37" s="118"/>
    </row>
    <row r="38" spans="1:9" s="37" customFormat="1" ht="18" customHeight="1">
      <c r="A38" s="38"/>
      <c r="B38" s="274"/>
      <c r="C38" s="275"/>
      <c r="D38" s="275"/>
      <c r="E38" s="275"/>
      <c r="F38" s="276"/>
      <c r="G38" s="517"/>
      <c r="H38" s="117"/>
      <c r="I38" s="118"/>
    </row>
    <row r="39" spans="1:9" s="37" customFormat="1" ht="18" customHeight="1">
      <c r="A39" s="38"/>
      <c r="B39" s="274"/>
      <c r="C39" s="275"/>
      <c r="D39" s="275"/>
      <c r="E39" s="275"/>
      <c r="F39" s="276"/>
      <c r="G39" s="517"/>
      <c r="H39" s="117"/>
      <c r="I39" s="118"/>
    </row>
    <row r="40" spans="1:9" s="37" customFormat="1" ht="18" customHeight="1">
      <c r="A40" s="38"/>
      <c r="B40" s="274"/>
      <c r="C40" s="275"/>
      <c r="D40" s="275"/>
      <c r="E40" s="275"/>
      <c r="F40" s="276"/>
      <c r="G40" s="517"/>
      <c r="H40" s="117"/>
      <c r="I40" s="118"/>
    </row>
    <row r="41" spans="1:9" s="37" customFormat="1" ht="18" customHeight="1">
      <c r="A41" s="38"/>
      <c r="B41" s="274"/>
      <c r="C41" s="275"/>
      <c r="D41" s="275"/>
      <c r="E41" s="275"/>
      <c r="F41" s="276"/>
      <c r="G41" s="517"/>
      <c r="H41" s="117"/>
      <c r="I41" s="118"/>
    </row>
    <row r="42" spans="1:9" s="37" customFormat="1" ht="18" customHeight="1">
      <c r="A42" s="38"/>
      <c r="B42" s="274"/>
      <c r="C42" s="275"/>
      <c r="D42" s="275"/>
      <c r="E42" s="275"/>
      <c r="F42" s="276"/>
      <c r="G42" s="517"/>
      <c r="H42" s="117"/>
      <c r="I42" s="118"/>
    </row>
    <row r="43" spans="1:9" s="37" customFormat="1" ht="18" customHeight="1">
      <c r="A43" s="38"/>
      <c r="B43" s="274"/>
      <c r="C43" s="275"/>
      <c r="D43" s="275"/>
      <c r="E43" s="275"/>
      <c r="F43" s="276"/>
      <c r="G43" s="517"/>
      <c r="H43" s="117"/>
      <c r="I43" s="118"/>
    </row>
    <row r="44" spans="1:9" s="37" customFormat="1" ht="18" customHeight="1">
      <c r="A44" s="38"/>
      <c r="B44" s="274"/>
      <c r="C44" s="275"/>
      <c r="D44" s="275"/>
      <c r="E44" s="275"/>
      <c r="F44" s="276"/>
      <c r="G44" s="517"/>
      <c r="H44" s="117"/>
      <c r="I44" s="118"/>
    </row>
    <row r="45" spans="1:9" s="37" customFormat="1" ht="18" customHeight="1">
      <c r="A45" s="38"/>
      <c r="B45" s="274"/>
      <c r="C45" s="275"/>
      <c r="D45" s="275"/>
      <c r="E45" s="275"/>
      <c r="F45" s="276"/>
      <c r="G45" s="517"/>
      <c r="H45" s="117"/>
      <c r="I45" s="118"/>
    </row>
    <row r="46" spans="1:9" s="37" customFormat="1" ht="18" customHeight="1">
      <c r="A46" s="38"/>
      <c r="B46" s="55"/>
      <c r="C46" s="55"/>
      <c r="D46" s="124"/>
      <c r="E46" s="40"/>
      <c r="F46" s="56"/>
      <c r="G46" s="517"/>
      <c r="H46" s="117"/>
      <c r="I46" s="118"/>
    </row>
    <row r="47" spans="1:9" s="37" customFormat="1" ht="18" customHeight="1">
      <c r="A47" s="38"/>
      <c r="B47" s="120"/>
      <c r="C47" s="119"/>
      <c r="D47" s="121"/>
      <c r="E47" s="122"/>
      <c r="F47" s="123"/>
      <c r="G47" s="517"/>
      <c r="H47" s="117"/>
      <c r="I47" s="118"/>
    </row>
    <row r="48" spans="1:9" s="37" customFormat="1" ht="18" customHeight="1">
      <c r="A48" s="38"/>
      <c r="B48" s="55"/>
      <c r="C48" s="55"/>
      <c r="D48" s="40"/>
      <c r="E48" s="40"/>
      <c r="F48" s="40"/>
      <c r="G48" s="517"/>
      <c r="H48" s="117"/>
      <c r="I48" s="118"/>
    </row>
    <row r="49" spans="1:9" ht="15" customHeight="1">
      <c r="A49" s="49"/>
      <c r="B49" s="43"/>
      <c r="C49" s="47"/>
      <c r="D49" s="47"/>
      <c r="E49" s="44"/>
      <c r="F49" s="48"/>
      <c r="G49" s="524"/>
      <c r="H49" s="44"/>
      <c r="I49" s="51"/>
    </row>
    <row r="50" spans="1:9" ht="15" customHeight="1">
      <c r="A50" s="46"/>
      <c r="B50" s="68"/>
      <c r="C50" s="47"/>
      <c r="D50" s="47"/>
      <c r="E50" s="44"/>
      <c r="F50" s="48"/>
      <c r="G50" s="524"/>
      <c r="H50" s="44"/>
      <c r="I50" s="45"/>
    </row>
    <row r="51" spans="1:9" ht="15" customHeight="1">
      <c r="A51" s="46"/>
      <c r="B51" s="53"/>
      <c r="C51" s="47"/>
      <c r="D51" s="47"/>
      <c r="E51" s="44"/>
      <c r="F51" s="50"/>
      <c r="G51" s="525"/>
      <c r="H51" s="44"/>
      <c r="I51" s="52"/>
    </row>
    <row r="52" spans="1:9" ht="15" customHeight="1">
      <c r="A52" s="19"/>
      <c r="B52" s="14"/>
      <c r="C52" s="5"/>
      <c r="D52" s="5"/>
      <c r="E52" s="6"/>
      <c r="F52" s="12"/>
      <c r="G52" s="526"/>
      <c r="H52" s="6"/>
      <c r="I52" s="20"/>
    </row>
    <row r="53" spans="1:9" ht="15" customHeight="1">
      <c r="A53" s="19"/>
      <c r="B53" s="14"/>
      <c r="C53" s="5"/>
      <c r="D53" s="5"/>
      <c r="E53" s="6"/>
      <c r="F53" s="12"/>
      <c r="G53" s="526"/>
      <c r="H53" s="6"/>
      <c r="I53" s="20"/>
    </row>
    <row r="54" spans="1:9" ht="15" customHeight="1" thickBot="1">
      <c r="A54" s="21"/>
      <c r="B54" s="4"/>
      <c r="C54" s="1"/>
      <c r="D54" s="1"/>
      <c r="E54" s="7"/>
      <c r="F54" s="13"/>
      <c r="G54" s="518"/>
      <c r="H54" s="7"/>
      <c r="I54" s="22"/>
    </row>
    <row r="55" spans="1:9" ht="0.75" customHeight="1" thickTop="1">
      <c r="A55" s="23" t="s">
        <v>16</v>
      </c>
      <c r="B55" s="2" t="s">
        <v>1</v>
      </c>
      <c r="C55" s="2"/>
      <c r="D55" s="2"/>
      <c r="E55" s="2"/>
      <c r="F55" s="2"/>
      <c r="G55" s="519" t="s">
        <v>1</v>
      </c>
      <c r="H55" s="2" t="s">
        <v>1</v>
      </c>
      <c r="I55" s="24" t="s">
        <v>1</v>
      </c>
    </row>
    <row r="56" spans="1:9" ht="16.5" thickBot="1">
      <c r="A56" s="25" t="s">
        <v>17</v>
      </c>
      <c r="B56" s="683" t="s">
        <v>247</v>
      </c>
      <c r="C56" s="683"/>
      <c r="D56" s="683"/>
      <c r="E56" s="683"/>
      <c r="F56" s="683"/>
      <c r="G56" s="683"/>
      <c r="H56" s="297"/>
      <c r="I56" s="26"/>
    </row>
    <row r="57" spans="1:9" ht="18" customHeight="1" thickTop="1">
      <c r="A57" s="684" t="s">
        <v>35</v>
      </c>
      <c r="B57" s="685"/>
      <c r="C57" s="685"/>
      <c r="D57" s="685"/>
      <c r="E57" s="685"/>
      <c r="F57" s="685"/>
      <c r="G57" s="685"/>
      <c r="H57" s="685"/>
      <c r="I57" s="686"/>
    </row>
    <row r="58" spans="1:9" ht="7.5" customHeight="1">
      <c r="A58" s="16"/>
      <c r="B58" s="9"/>
      <c r="C58" s="9"/>
      <c r="D58" s="9"/>
      <c r="E58" s="9"/>
      <c r="F58" s="9"/>
      <c r="G58" s="422"/>
      <c r="H58" s="9"/>
      <c r="I58" s="27"/>
    </row>
    <row r="59" spans="1:9" ht="15">
      <c r="A59" s="16" t="s">
        <v>26</v>
      </c>
      <c r="B59" s="9"/>
      <c r="C59" s="9"/>
      <c r="D59" s="8"/>
      <c r="E59" s="8"/>
      <c r="F59" s="8"/>
      <c r="G59" s="10"/>
      <c r="H59" s="9"/>
      <c r="I59" s="27"/>
    </row>
    <row r="60" spans="1:9" ht="15">
      <c r="A60" s="16" t="s">
        <v>27</v>
      </c>
      <c r="B60" s="9"/>
      <c r="C60" s="9"/>
      <c r="D60" s="9"/>
      <c r="E60" s="9"/>
      <c r="F60" s="9"/>
      <c r="G60" s="422"/>
      <c r="H60" s="9"/>
      <c r="I60" s="27"/>
    </row>
    <row r="61" spans="1:9" ht="15">
      <c r="A61" s="17" t="s">
        <v>28</v>
      </c>
      <c r="B61" s="10"/>
      <c r="C61" s="11"/>
      <c r="D61" s="11"/>
      <c r="E61" s="9"/>
      <c r="F61" s="9"/>
      <c r="G61" s="422"/>
      <c r="H61" s="9"/>
      <c r="I61" s="27"/>
    </row>
    <row r="62" spans="1:9" ht="15">
      <c r="A62" s="18" t="s">
        <v>29</v>
      </c>
      <c r="B62" s="9"/>
      <c r="C62" s="9"/>
      <c r="D62" s="9"/>
      <c r="E62" s="9"/>
      <c r="F62" s="9"/>
      <c r="G62" s="422"/>
      <c r="H62" s="9"/>
      <c r="I62" s="27"/>
    </row>
    <row r="63" spans="1:9" ht="15">
      <c r="A63" s="18" t="s">
        <v>30</v>
      </c>
      <c r="B63" s="9"/>
      <c r="C63" s="9"/>
      <c r="D63" s="11"/>
      <c r="E63" s="11"/>
      <c r="F63" s="11"/>
      <c r="G63" s="422"/>
      <c r="H63" s="11"/>
      <c r="I63" s="28"/>
    </row>
    <row r="64" spans="1:9" ht="15">
      <c r="A64" s="16" t="s">
        <v>31</v>
      </c>
      <c r="B64" s="9"/>
      <c r="C64" s="9"/>
      <c r="D64" s="9"/>
      <c r="E64" s="9"/>
      <c r="F64" s="9"/>
      <c r="G64" s="422"/>
      <c r="H64" s="9"/>
      <c r="I64" s="27"/>
    </row>
    <row r="65" spans="1:9" ht="15">
      <c r="A65" s="16" t="s">
        <v>32</v>
      </c>
      <c r="B65" s="9"/>
      <c r="C65" s="9"/>
      <c r="D65" s="9"/>
      <c r="E65" s="9"/>
      <c r="F65" s="9"/>
      <c r="G65" s="422"/>
      <c r="H65" s="9"/>
      <c r="I65" s="27"/>
    </row>
    <row r="66" spans="1:9" ht="15">
      <c r="A66" s="16" t="s">
        <v>33</v>
      </c>
      <c r="B66" s="9"/>
      <c r="C66" s="9"/>
      <c r="D66" s="9"/>
      <c r="E66" s="9"/>
      <c r="F66" s="9"/>
      <c r="G66" s="520" t="s">
        <v>389</v>
      </c>
      <c r="H66" s="259"/>
      <c r="I66" s="260"/>
    </row>
    <row r="67" spans="1:9" ht="15">
      <c r="A67" s="18" t="s">
        <v>34</v>
      </c>
      <c r="B67" s="9"/>
      <c r="C67" s="9"/>
      <c r="D67" s="9"/>
      <c r="E67" s="9"/>
      <c r="F67" s="9"/>
      <c r="G67" s="422"/>
      <c r="H67" s="9"/>
      <c r="I67" s="261"/>
    </row>
    <row r="68" spans="1:9" ht="15">
      <c r="A68" s="29" t="s">
        <v>1</v>
      </c>
      <c r="B68" s="3"/>
      <c r="C68" s="3"/>
      <c r="D68" s="3"/>
      <c r="E68" s="3"/>
      <c r="F68" s="3"/>
      <c r="G68" s="520" t="s">
        <v>206</v>
      </c>
      <c r="H68" s="259"/>
      <c r="I68" s="260"/>
    </row>
    <row r="69" spans="1:9" ht="19.5" customHeight="1" thickBot="1">
      <c r="A69" s="30" t="s">
        <v>18</v>
      </c>
      <c r="B69" s="31"/>
      <c r="C69" s="32" t="s">
        <v>19</v>
      </c>
      <c r="D69" s="32"/>
      <c r="E69" s="31" t="s">
        <v>20</v>
      </c>
      <c r="F69" s="31"/>
      <c r="G69" s="521"/>
      <c r="H69" s="34"/>
      <c r="I69" s="35"/>
    </row>
    <row r="70" spans="1:9" ht="16.5" thickTop="1"/>
  </sheetData>
  <mergeCells count="4">
    <mergeCell ref="A1:I1"/>
    <mergeCell ref="D2:F2"/>
    <mergeCell ref="B56:G56"/>
    <mergeCell ref="A57:I57"/>
  </mergeCells>
  <printOptions horizontalCentered="1"/>
  <pageMargins left="0.7" right="0.7" top="0.75" bottom="0.75" header="0.3" footer="0.3"/>
  <pageSetup paperSize="5" scale="7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32"/>
  <sheetViews>
    <sheetView view="pageBreakPreview" zoomScaleNormal="100" zoomScaleSheetLayoutView="100" workbookViewId="0">
      <selection activeCell="A108" sqref="A108"/>
    </sheetView>
  </sheetViews>
  <sheetFormatPr defaultRowHeight="15.75"/>
  <cols>
    <col min="1" max="1" width="14.5546875" customWidth="1"/>
    <col min="2" max="2" width="11.6640625" customWidth="1"/>
    <col min="3" max="3" width="11.109375" customWidth="1"/>
    <col min="4" max="4" width="10.21875" customWidth="1"/>
    <col min="5" max="5" width="10.33203125" customWidth="1"/>
    <col min="6" max="6" width="14.33203125" style="503" customWidth="1"/>
    <col min="7" max="7" width="14.33203125" customWidth="1"/>
    <col min="8" max="8" width="16.77734375" customWidth="1"/>
  </cols>
  <sheetData>
    <row r="1" spans="1:8" ht="18.75" thickTop="1">
      <c r="A1" s="695" t="s">
        <v>302</v>
      </c>
      <c r="B1" s="696"/>
      <c r="C1" s="696"/>
      <c r="D1" s="696"/>
      <c r="E1" s="696"/>
      <c r="F1" s="696"/>
      <c r="G1" s="696"/>
      <c r="H1" s="697"/>
    </row>
    <row r="2" spans="1:8">
      <c r="A2" s="319"/>
      <c r="B2" s="308"/>
      <c r="C2" s="308"/>
      <c r="D2" s="308"/>
      <c r="E2" s="308"/>
      <c r="F2" s="504"/>
      <c r="G2" s="308"/>
      <c r="H2" s="327"/>
    </row>
    <row r="3" spans="1:8" ht="15" customHeight="1">
      <c r="A3" s="319"/>
      <c r="B3" s="320"/>
      <c r="C3" s="320"/>
      <c r="D3" s="320"/>
      <c r="E3" s="320"/>
      <c r="F3" s="336"/>
      <c r="G3" s="386" t="s">
        <v>0</v>
      </c>
      <c r="H3" s="323">
        <f>'800 Series'!I3</f>
        <v>43922</v>
      </c>
    </row>
    <row r="4" spans="1:8" ht="15" customHeight="1">
      <c r="A4" s="387" t="s">
        <v>303</v>
      </c>
      <c r="B4" s="388">
        <f>'800 Series'!B3</f>
        <v>0</v>
      </c>
      <c r="C4" s="389"/>
      <c r="D4" s="389"/>
      <c r="E4" s="389"/>
      <c r="F4" s="505"/>
      <c r="G4" s="336"/>
      <c r="H4" s="327"/>
    </row>
    <row r="5" spans="1:8" ht="15" customHeight="1">
      <c r="A5" s="387"/>
      <c r="B5" s="390"/>
      <c r="C5" s="321"/>
      <c r="D5" s="321"/>
      <c r="E5" s="321"/>
      <c r="F5" s="504"/>
      <c r="G5" s="391" t="s">
        <v>304</v>
      </c>
      <c r="H5" s="392">
        <f>'800 Series'!I5</f>
        <v>0</v>
      </c>
    </row>
    <row r="6" spans="1:8" ht="15" customHeight="1">
      <c r="A6" s="387" t="s">
        <v>305</v>
      </c>
      <c r="B6" s="328" t="str">
        <f>'800 Series'!B4</f>
        <v>800 SERIES</v>
      </c>
      <c r="C6" s="321"/>
      <c r="D6" s="321"/>
      <c r="E6" s="321"/>
      <c r="F6" s="505"/>
      <c r="G6" s="336"/>
      <c r="H6" s="327"/>
    </row>
    <row r="7" spans="1:8" ht="15" customHeight="1">
      <c r="A7" s="387"/>
      <c r="B7" s="321" t="s">
        <v>1</v>
      </c>
      <c r="C7" s="321"/>
      <c r="D7" s="321"/>
      <c r="E7" s="321"/>
      <c r="F7" s="336"/>
      <c r="G7" s="321" t="s">
        <v>1</v>
      </c>
      <c r="H7" s="327"/>
    </row>
    <row r="8" spans="1:8" ht="15" customHeight="1">
      <c r="A8" s="387" t="s">
        <v>3</v>
      </c>
      <c r="B8" s="328">
        <f>'800 Series'!B6</f>
        <v>0</v>
      </c>
      <c r="C8" s="332"/>
      <c r="D8" s="332"/>
      <c r="E8" s="321"/>
      <c r="F8" s="336" t="s">
        <v>4</v>
      </c>
      <c r="H8" s="327"/>
    </row>
    <row r="9" spans="1:8" ht="15" customHeight="1">
      <c r="A9" s="387"/>
      <c r="B9" s="321" t="s">
        <v>1</v>
      </c>
      <c r="C9" s="321"/>
      <c r="D9" s="321"/>
      <c r="E9" s="321"/>
      <c r="F9" s="328" t="str">
        <f>'800 Series'!G8</f>
        <v>April 1, 2020 to March 31, 2021</v>
      </c>
      <c r="G9" s="393"/>
      <c r="H9" s="334"/>
    </row>
    <row r="10" spans="1:8" ht="15" customHeight="1">
      <c r="A10" s="387" t="s">
        <v>296</v>
      </c>
      <c r="B10" s="333" t="str">
        <f>'800 Series'!B8</f>
        <v>A - 14</v>
      </c>
      <c r="C10" s="321"/>
      <c r="D10" s="321"/>
      <c r="E10" s="321"/>
      <c r="F10" s="504"/>
      <c r="G10" s="321"/>
      <c r="H10" s="327"/>
    </row>
    <row r="11" spans="1:8" ht="15" customHeight="1" thickBot="1">
      <c r="A11" s="394"/>
      <c r="B11" s="395"/>
      <c r="C11" s="396"/>
      <c r="D11" s="396"/>
      <c r="E11" s="396"/>
      <c r="F11" s="395"/>
      <c r="G11" s="698"/>
      <c r="H11" s="699"/>
    </row>
    <row r="12" spans="1:8" ht="21" customHeight="1" thickTop="1" thickBot="1">
      <c r="A12" s="692" t="s">
        <v>297</v>
      </c>
      <c r="B12" s="693"/>
      <c r="C12" s="693"/>
      <c r="D12" s="693"/>
      <c r="E12" s="693"/>
      <c r="F12" s="693"/>
      <c r="G12" s="693"/>
      <c r="H12" s="694"/>
    </row>
    <row r="13" spans="1:8" ht="15" customHeight="1" thickTop="1" thickBot="1">
      <c r="A13" s="337"/>
      <c r="B13" s="338" t="s">
        <v>1</v>
      </c>
      <c r="C13" s="339" t="s">
        <v>1</v>
      </c>
      <c r="D13" s="339"/>
      <c r="E13" s="339" t="s">
        <v>1</v>
      </c>
      <c r="F13" s="340"/>
      <c r="G13" s="341"/>
      <c r="H13" s="342"/>
    </row>
    <row r="14" spans="1:8" ht="15" customHeight="1" thickTop="1" thickBot="1">
      <c r="A14" s="343" t="s">
        <v>7</v>
      </c>
      <c r="B14" s="344"/>
      <c r="C14" s="345"/>
      <c r="D14" s="345"/>
      <c r="E14" s="345"/>
      <c r="F14" s="506" t="s">
        <v>5</v>
      </c>
      <c r="G14" s="84" t="s">
        <v>36</v>
      </c>
      <c r="H14" s="78" t="s">
        <v>6</v>
      </c>
    </row>
    <row r="15" spans="1:8" ht="15" customHeight="1" thickTop="1">
      <c r="A15" s="346"/>
      <c r="B15" s="347"/>
      <c r="C15" s="347"/>
      <c r="D15" s="347"/>
      <c r="E15" s="347"/>
      <c r="F15" s="91"/>
      <c r="G15" s="92"/>
      <c r="H15" s="93"/>
    </row>
    <row r="16" spans="1:8" ht="15" customHeight="1">
      <c r="A16" s="348" t="s">
        <v>11</v>
      </c>
      <c r="B16" s="349" t="s">
        <v>298</v>
      </c>
      <c r="C16" s="349"/>
      <c r="D16" s="349"/>
      <c r="E16" s="349"/>
      <c r="F16" s="99"/>
      <c r="G16" s="100"/>
      <c r="H16" s="101"/>
    </row>
    <row r="17" spans="1:9" ht="15" customHeight="1" thickBot="1">
      <c r="A17" s="350" t="s">
        <v>1</v>
      </c>
      <c r="B17" s="351"/>
      <c r="C17" s="351"/>
      <c r="D17" s="351"/>
      <c r="E17" s="351"/>
      <c r="F17" s="99"/>
      <c r="G17" s="100"/>
      <c r="H17" s="101"/>
    </row>
    <row r="18" spans="1:9" ht="16.350000000000001" customHeight="1" thickTop="1">
      <c r="A18" s="352" t="s">
        <v>15</v>
      </c>
      <c r="B18" s="353"/>
      <c r="C18" s="354"/>
      <c r="D18" s="354"/>
      <c r="E18" s="354"/>
      <c r="F18" s="507"/>
      <c r="G18" s="110"/>
      <c r="H18" s="111"/>
    </row>
    <row r="19" spans="1:9" ht="15" customHeight="1">
      <c r="A19" s="398"/>
      <c r="B19" s="399"/>
      <c r="C19" s="400"/>
      <c r="D19" s="400"/>
      <c r="E19" s="401"/>
      <c r="F19" s="522"/>
      <c r="G19" s="400"/>
      <c r="H19" s="401"/>
      <c r="I19" s="397"/>
    </row>
    <row r="20" spans="1:9" s="15" customFormat="1" ht="15" customHeight="1">
      <c r="A20" s="410">
        <v>801</v>
      </c>
      <c r="B20" s="360" t="s">
        <v>309</v>
      </c>
      <c r="C20" s="361"/>
      <c r="D20" s="361"/>
      <c r="E20" s="362"/>
      <c r="F20" s="538"/>
      <c r="G20" s="254">
        <f>0.13*(F20)</f>
        <v>0</v>
      </c>
      <c r="H20" s="255">
        <f t="shared" ref="H20:H29" si="0">F20+G20</f>
        <v>0</v>
      </c>
    </row>
    <row r="21" spans="1:9" s="15" customFormat="1" ht="15" customHeight="1">
      <c r="A21" s="410"/>
      <c r="B21" s="360" t="s">
        <v>322</v>
      </c>
      <c r="C21" s="361"/>
      <c r="D21" s="361"/>
      <c r="E21" s="362"/>
      <c r="F21" s="538"/>
      <c r="G21" s="254">
        <f>0.13*(F21)</f>
        <v>0</v>
      </c>
      <c r="H21" s="255">
        <f t="shared" si="0"/>
        <v>0</v>
      </c>
    </row>
    <row r="22" spans="1:9" s="15" customFormat="1" ht="15" customHeight="1">
      <c r="A22" s="410"/>
      <c r="B22" s="360" t="s">
        <v>310</v>
      </c>
      <c r="C22" s="361"/>
      <c r="D22" s="361"/>
      <c r="E22" s="362"/>
      <c r="F22" s="538"/>
      <c r="G22" s="254">
        <f t="shared" ref="G22:G29" si="1">0.13*(F22)</f>
        <v>0</v>
      </c>
      <c r="H22" s="255">
        <f t="shared" si="0"/>
        <v>0</v>
      </c>
    </row>
    <row r="23" spans="1:9" s="266" customFormat="1" ht="15" customHeight="1">
      <c r="A23" s="404"/>
      <c r="B23" s="360" t="s">
        <v>385</v>
      </c>
      <c r="C23" s="424"/>
      <c r="D23" s="424"/>
      <c r="E23" s="362"/>
      <c r="F23" s="539"/>
      <c r="G23" s="434">
        <f t="shared" si="1"/>
        <v>0</v>
      </c>
      <c r="H23" s="435">
        <f t="shared" si="0"/>
        <v>0</v>
      </c>
    </row>
    <row r="24" spans="1:9" s="15" customFormat="1" ht="15" customHeight="1">
      <c r="A24" s="410"/>
      <c r="B24" s="360" t="s">
        <v>327</v>
      </c>
      <c r="C24" s="361"/>
      <c r="D24" s="361"/>
      <c r="E24" s="362"/>
      <c r="F24" s="538"/>
      <c r="G24" s="254">
        <f t="shared" si="1"/>
        <v>0</v>
      </c>
      <c r="H24" s="255">
        <f t="shared" si="0"/>
        <v>0</v>
      </c>
    </row>
    <row r="25" spans="1:9" s="15" customFormat="1" ht="15" customHeight="1">
      <c r="A25" s="410"/>
      <c r="B25" s="360" t="s">
        <v>313</v>
      </c>
      <c r="C25" s="361"/>
      <c r="D25" s="361"/>
      <c r="E25" s="362"/>
      <c r="F25" s="538"/>
      <c r="G25" s="254">
        <f t="shared" si="1"/>
        <v>0</v>
      </c>
      <c r="H25" s="255">
        <f t="shared" si="0"/>
        <v>0</v>
      </c>
    </row>
    <row r="26" spans="1:9" s="15" customFormat="1" ht="15" customHeight="1">
      <c r="A26" s="410"/>
      <c r="B26" s="360" t="s">
        <v>323</v>
      </c>
      <c r="C26" s="361"/>
      <c r="D26" s="361"/>
      <c r="E26" s="362"/>
      <c r="F26" s="538"/>
      <c r="G26" s="254">
        <f t="shared" si="1"/>
        <v>0</v>
      </c>
      <c r="H26" s="255">
        <f t="shared" si="0"/>
        <v>0</v>
      </c>
    </row>
    <row r="27" spans="1:9" s="15" customFormat="1" ht="15" customHeight="1">
      <c r="A27" s="410"/>
      <c r="B27" s="360" t="s">
        <v>314</v>
      </c>
      <c r="C27" s="361"/>
      <c r="D27" s="361"/>
      <c r="E27" s="362"/>
      <c r="F27" s="538"/>
      <c r="G27" s="254">
        <f t="shared" si="1"/>
        <v>0</v>
      </c>
      <c r="H27" s="255">
        <f t="shared" si="0"/>
        <v>0</v>
      </c>
    </row>
    <row r="28" spans="1:9" s="15" customFormat="1" ht="15" customHeight="1">
      <c r="A28" s="410"/>
      <c r="B28" s="360" t="s">
        <v>324</v>
      </c>
      <c r="C28" s="361"/>
      <c r="D28" s="361"/>
      <c r="E28" s="362"/>
      <c r="F28" s="538"/>
      <c r="G28" s="254">
        <f t="shared" si="1"/>
        <v>0</v>
      </c>
      <c r="H28" s="255">
        <f t="shared" si="0"/>
        <v>0</v>
      </c>
    </row>
    <row r="29" spans="1:9" s="15" customFormat="1" ht="15" customHeight="1">
      <c r="A29" s="410"/>
      <c r="B29" s="360" t="s">
        <v>316</v>
      </c>
      <c r="C29" s="361"/>
      <c r="D29" s="361"/>
      <c r="E29" s="362"/>
      <c r="F29" s="538"/>
      <c r="G29" s="254">
        <f t="shared" si="1"/>
        <v>0</v>
      </c>
      <c r="H29" s="255">
        <f t="shared" si="0"/>
        <v>0</v>
      </c>
    </row>
    <row r="30" spans="1:9" s="15" customFormat="1" ht="15" customHeight="1">
      <c r="A30" s="410"/>
      <c r="B30" s="360"/>
      <c r="C30" s="361"/>
      <c r="D30" s="361"/>
      <c r="E30" s="362"/>
      <c r="F30" s="544"/>
      <c r="G30" s="361"/>
      <c r="H30" s="362"/>
    </row>
    <row r="31" spans="1:9" s="15" customFormat="1" ht="15" customHeight="1">
      <c r="A31" s="410">
        <v>804</v>
      </c>
      <c r="B31" s="360" t="s">
        <v>309</v>
      </c>
      <c r="C31" s="361"/>
      <c r="D31" s="361"/>
      <c r="E31" s="362"/>
      <c r="F31" s="538"/>
      <c r="G31" s="254">
        <f>0.13*(F31)</f>
        <v>0</v>
      </c>
      <c r="H31" s="255">
        <f t="shared" ref="H31:H38" si="2">F31+G31</f>
        <v>0</v>
      </c>
    </row>
    <row r="32" spans="1:9" s="15" customFormat="1" ht="15" customHeight="1">
      <c r="A32" s="410"/>
      <c r="B32" s="360" t="s">
        <v>310</v>
      </c>
      <c r="C32" s="361"/>
      <c r="D32" s="361"/>
      <c r="E32" s="362"/>
      <c r="F32" s="538"/>
      <c r="G32" s="254">
        <f t="shared" ref="G32:G38" si="3">0.13*(F32)</f>
        <v>0</v>
      </c>
      <c r="H32" s="255">
        <f t="shared" si="2"/>
        <v>0</v>
      </c>
    </row>
    <row r="33" spans="1:9" s="266" customFormat="1" ht="15" customHeight="1">
      <c r="A33" s="404"/>
      <c r="B33" s="360" t="s">
        <v>385</v>
      </c>
      <c r="C33" s="424"/>
      <c r="D33" s="424"/>
      <c r="E33" s="362"/>
      <c r="F33" s="539"/>
      <c r="G33" s="434">
        <f t="shared" si="3"/>
        <v>0</v>
      </c>
      <c r="H33" s="435">
        <f t="shared" si="2"/>
        <v>0</v>
      </c>
    </row>
    <row r="34" spans="1:9" s="15" customFormat="1" ht="15" customHeight="1">
      <c r="A34" s="410"/>
      <c r="B34" s="360" t="s">
        <v>313</v>
      </c>
      <c r="C34" s="361"/>
      <c r="D34" s="361"/>
      <c r="E34" s="362"/>
      <c r="F34" s="538"/>
      <c r="G34" s="254">
        <f t="shared" si="3"/>
        <v>0</v>
      </c>
      <c r="H34" s="255">
        <f t="shared" si="2"/>
        <v>0</v>
      </c>
    </row>
    <row r="35" spans="1:9" s="15" customFormat="1" ht="15" customHeight="1">
      <c r="A35" s="410"/>
      <c r="B35" s="360" t="s">
        <v>323</v>
      </c>
      <c r="C35" s="361"/>
      <c r="D35" s="361"/>
      <c r="E35" s="362"/>
      <c r="F35" s="538"/>
      <c r="G35" s="254">
        <f t="shared" si="3"/>
        <v>0</v>
      </c>
      <c r="H35" s="255">
        <f t="shared" si="2"/>
        <v>0</v>
      </c>
    </row>
    <row r="36" spans="1:9" s="15" customFormat="1" ht="15" customHeight="1">
      <c r="A36" s="410"/>
      <c r="B36" s="360" t="s">
        <v>314</v>
      </c>
      <c r="C36" s="361"/>
      <c r="D36" s="361"/>
      <c r="E36" s="362"/>
      <c r="F36" s="538"/>
      <c r="G36" s="254">
        <f t="shared" si="3"/>
        <v>0</v>
      </c>
      <c r="H36" s="255">
        <f t="shared" si="2"/>
        <v>0</v>
      </c>
    </row>
    <row r="37" spans="1:9" s="15" customFormat="1" ht="15" customHeight="1">
      <c r="A37" s="410"/>
      <c r="B37" s="360" t="s">
        <v>324</v>
      </c>
      <c r="C37" s="361"/>
      <c r="D37" s="361"/>
      <c r="E37" s="362"/>
      <c r="F37" s="538"/>
      <c r="G37" s="254">
        <f t="shared" si="3"/>
        <v>0</v>
      </c>
      <c r="H37" s="255">
        <f t="shared" si="2"/>
        <v>0</v>
      </c>
    </row>
    <row r="38" spans="1:9" s="15" customFormat="1" ht="15" customHeight="1">
      <c r="A38" s="410"/>
      <c r="B38" s="360" t="s">
        <v>316</v>
      </c>
      <c r="C38" s="361"/>
      <c r="D38" s="361"/>
      <c r="E38" s="362"/>
      <c r="F38" s="538"/>
      <c r="G38" s="254">
        <f t="shared" si="3"/>
        <v>0</v>
      </c>
      <c r="H38" s="255">
        <f t="shared" si="2"/>
        <v>0</v>
      </c>
    </row>
    <row r="39" spans="1:9" s="15" customFormat="1" ht="15" customHeight="1">
      <c r="A39" s="410"/>
      <c r="B39" s="360"/>
      <c r="C39" s="361"/>
      <c r="D39" s="361"/>
      <c r="E39" s="362"/>
      <c r="F39" s="538"/>
      <c r="G39" s="361"/>
      <c r="H39" s="362"/>
    </row>
    <row r="40" spans="1:9" s="15" customFormat="1" ht="15" customHeight="1">
      <c r="A40" s="410">
        <v>805</v>
      </c>
      <c r="B40" s="360" t="s">
        <v>309</v>
      </c>
      <c r="C40" s="361"/>
      <c r="D40" s="361"/>
      <c r="E40" s="362"/>
      <c r="F40" s="538"/>
      <c r="G40" s="254">
        <f>0.13*(F40)</f>
        <v>0</v>
      </c>
      <c r="H40" s="255">
        <f t="shared" ref="H40:H50" si="4">F40+G40</f>
        <v>0</v>
      </c>
    </row>
    <row r="41" spans="1:9" s="15" customFormat="1" ht="15" customHeight="1">
      <c r="A41" s="410"/>
      <c r="B41" s="360" t="s">
        <v>322</v>
      </c>
      <c r="C41" s="361"/>
      <c r="D41" s="361"/>
      <c r="E41" s="362"/>
      <c r="F41" s="538"/>
      <c r="G41" s="254">
        <f>0.13*(F41)</f>
        <v>0</v>
      </c>
      <c r="H41" s="255">
        <f t="shared" si="4"/>
        <v>0</v>
      </c>
    </row>
    <row r="42" spans="1:9" s="15" customFormat="1" ht="15" customHeight="1">
      <c r="A42" s="410"/>
      <c r="B42" s="360" t="s">
        <v>310</v>
      </c>
      <c r="C42" s="361"/>
      <c r="D42" s="361"/>
      <c r="E42" s="362"/>
      <c r="F42" s="538"/>
      <c r="G42" s="254">
        <f t="shared" ref="G42:G50" si="5">0.13*(F42)</f>
        <v>0</v>
      </c>
      <c r="H42" s="255">
        <f t="shared" si="4"/>
        <v>0</v>
      </c>
    </row>
    <row r="43" spans="1:9" s="15" customFormat="1" ht="15" customHeight="1">
      <c r="A43" s="410"/>
      <c r="B43" s="545" t="s">
        <v>327</v>
      </c>
      <c r="C43" s="546"/>
      <c r="D43" s="546"/>
      <c r="E43" s="547"/>
      <c r="F43" s="548"/>
      <c r="G43" s="549">
        <f t="shared" si="5"/>
        <v>0</v>
      </c>
      <c r="H43" s="550">
        <f t="shared" ref="H43:H45" si="6">F43+G43</f>
        <v>0</v>
      </c>
      <c r="I43" s="266" t="s">
        <v>390</v>
      </c>
    </row>
    <row r="44" spans="1:9" s="15" customFormat="1" ht="15" customHeight="1">
      <c r="A44" s="425"/>
      <c r="B44" s="545" t="s">
        <v>348</v>
      </c>
      <c r="C44" s="546"/>
      <c r="D44" s="546"/>
      <c r="E44" s="547"/>
      <c r="F44" s="548"/>
      <c r="G44" s="549">
        <f t="shared" ref="G44" si="7">0.13*(F44)</f>
        <v>0</v>
      </c>
      <c r="H44" s="550">
        <f t="shared" ref="H44" si="8">F44+G44</f>
        <v>0</v>
      </c>
      <c r="I44" s="266" t="s">
        <v>391</v>
      </c>
    </row>
    <row r="45" spans="1:9" s="15" customFormat="1" ht="15" customHeight="1">
      <c r="A45" s="410"/>
      <c r="B45" s="545" t="s">
        <v>328</v>
      </c>
      <c r="C45" s="546"/>
      <c r="D45" s="546"/>
      <c r="E45" s="547"/>
      <c r="F45" s="548"/>
      <c r="G45" s="549">
        <f t="shared" si="5"/>
        <v>0</v>
      </c>
      <c r="H45" s="550">
        <f t="shared" si="6"/>
        <v>0</v>
      </c>
    </row>
    <row r="46" spans="1:9" s="15" customFormat="1" ht="15" customHeight="1">
      <c r="A46" s="410"/>
      <c r="B46" s="360" t="s">
        <v>313</v>
      </c>
      <c r="C46" s="361"/>
      <c r="D46" s="361"/>
      <c r="E46" s="362"/>
      <c r="F46" s="538"/>
      <c r="G46" s="254">
        <f t="shared" si="5"/>
        <v>0</v>
      </c>
      <c r="H46" s="255">
        <f t="shared" si="4"/>
        <v>0</v>
      </c>
    </row>
    <row r="47" spans="1:9" s="15" customFormat="1" ht="15" customHeight="1">
      <c r="A47" s="410"/>
      <c r="B47" s="360" t="s">
        <v>323</v>
      </c>
      <c r="C47" s="361"/>
      <c r="D47" s="361"/>
      <c r="E47" s="362"/>
      <c r="F47" s="538"/>
      <c r="G47" s="254">
        <f t="shared" si="5"/>
        <v>0</v>
      </c>
      <c r="H47" s="255">
        <f t="shared" si="4"/>
        <v>0</v>
      </c>
    </row>
    <row r="48" spans="1:9" s="15" customFormat="1" ht="15" customHeight="1">
      <c r="A48" s="410"/>
      <c r="B48" s="360" t="s">
        <v>314</v>
      </c>
      <c r="C48" s="361"/>
      <c r="D48" s="361"/>
      <c r="E48" s="362"/>
      <c r="F48" s="538"/>
      <c r="G48" s="254">
        <f t="shared" si="5"/>
        <v>0</v>
      </c>
      <c r="H48" s="255">
        <f t="shared" si="4"/>
        <v>0</v>
      </c>
      <c r="I48" s="266"/>
    </row>
    <row r="49" spans="1:9" s="15" customFormat="1" ht="15" customHeight="1">
      <c r="A49" s="410"/>
      <c r="B49" s="360" t="s">
        <v>324</v>
      </c>
      <c r="C49" s="361"/>
      <c r="D49" s="361"/>
      <c r="E49" s="362"/>
      <c r="F49" s="538"/>
      <c r="G49" s="254">
        <f t="shared" si="5"/>
        <v>0</v>
      </c>
      <c r="H49" s="255">
        <f t="shared" si="4"/>
        <v>0</v>
      </c>
      <c r="I49" s="266"/>
    </row>
    <row r="50" spans="1:9" s="15" customFormat="1" ht="15" customHeight="1">
      <c r="A50" s="410"/>
      <c r="B50" s="360" t="s">
        <v>316</v>
      </c>
      <c r="C50" s="361"/>
      <c r="D50" s="361"/>
      <c r="E50" s="362"/>
      <c r="F50" s="538"/>
      <c r="G50" s="254">
        <f t="shared" si="5"/>
        <v>0</v>
      </c>
      <c r="H50" s="255">
        <f t="shared" si="4"/>
        <v>0</v>
      </c>
      <c r="I50" s="266"/>
    </row>
    <row r="51" spans="1:9" s="15" customFormat="1" ht="15" customHeight="1">
      <c r="A51" s="410"/>
      <c r="B51" s="360"/>
      <c r="C51" s="361"/>
      <c r="D51" s="361"/>
      <c r="E51" s="362"/>
      <c r="F51" s="538"/>
      <c r="G51" s="361"/>
      <c r="H51" s="362"/>
    </row>
    <row r="52" spans="1:9" s="15" customFormat="1" ht="15" customHeight="1">
      <c r="A52" s="410">
        <v>810</v>
      </c>
      <c r="B52" s="360" t="s">
        <v>309</v>
      </c>
      <c r="C52" s="361"/>
      <c r="D52" s="361"/>
      <c r="E52" s="362"/>
      <c r="F52" s="538"/>
      <c r="G52" s="254">
        <f>0.13*(F52)</f>
        <v>0</v>
      </c>
      <c r="H52" s="255">
        <f t="shared" ref="H52:H61" si="9">F52+G52</f>
        <v>0</v>
      </c>
    </row>
    <row r="53" spans="1:9" s="15" customFormat="1" ht="15" customHeight="1">
      <c r="A53" s="410"/>
      <c r="B53" s="360" t="s">
        <v>322</v>
      </c>
      <c r="C53" s="361"/>
      <c r="D53" s="361"/>
      <c r="E53" s="362"/>
      <c r="F53" s="538"/>
      <c r="G53" s="254">
        <f>0.13*(F53)</f>
        <v>0</v>
      </c>
      <c r="H53" s="255">
        <f t="shared" si="9"/>
        <v>0</v>
      </c>
    </row>
    <row r="54" spans="1:9" s="266" customFormat="1" ht="15" customHeight="1">
      <c r="A54" s="404"/>
      <c r="B54" s="360" t="s">
        <v>385</v>
      </c>
      <c r="C54" s="424"/>
      <c r="D54" s="424"/>
      <c r="E54" s="362"/>
      <c r="F54" s="539"/>
      <c r="G54" s="434">
        <f t="shared" ref="G54" si="10">0.13*(F54)</f>
        <v>0</v>
      </c>
      <c r="H54" s="435">
        <f t="shared" si="9"/>
        <v>0</v>
      </c>
    </row>
    <row r="55" spans="1:9" s="15" customFormat="1" ht="15" customHeight="1">
      <c r="A55" s="410"/>
      <c r="B55" s="360" t="s">
        <v>327</v>
      </c>
      <c r="C55" s="361"/>
      <c r="D55" s="361"/>
      <c r="E55" s="362"/>
      <c r="F55" s="538"/>
      <c r="G55" s="254">
        <f t="shared" ref="G55:G61" si="11">0.13*(F55)</f>
        <v>0</v>
      </c>
      <c r="H55" s="255">
        <f t="shared" si="9"/>
        <v>0</v>
      </c>
    </row>
    <row r="56" spans="1:9" s="15" customFormat="1" ht="15" customHeight="1">
      <c r="A56" s="410"/>
      <c r="B56" s="360" t="s">
        <v>328</v>
      </c>
      <c r="C56" s="361"/>
      <c r="D56" s="361"/>
      <c r="E56" s="362"/>
      <c r="F56" s="538"/>
      <c r="G56" s="254">
        <f t="shared" si="11"/>
        <v>0</v>
      </c>
      <c r="H56" s="255">
        <f t="shared" ref="H56" si="12">F56+G56</f>
        <v>0</v>
      </c>
    </row>
    <row r="57" spans="1:9" s="15" customFormat="1" ht="15" customHeight="1">
      <c r="A57" s="410"/>
      <c r="B57" s="360" t="s">
        <v>313</v>
      </c>
      <c r="C57" s="361"/>
      <c r="D57" s="361"/>
      <c r="E57" s="362"/>
      <c r="F57" s="538"/>
      <c r="G57" s="254">
        <f t="shared" si="11"/>
        <v>0</v>
      </c>
      <c r="H57" s="255">
        <f t="shared" si="9"/>
        <v>0</v>
      </c>
    </row>
    <row r="58" spans="1:9" s="15" customFormat="1" ht="15" customHeight="1">
      <c r="A58" s="410"/>
      <c r="B58" s="360" t="s">
        <v>323</v>
      </c>
      <c r="C58" s="361"/>
      <c r="D58" s="361"/>
      <c r="E58" s="362"/>
      <c r="F58" s="538"/>
      <c r="G58" s="254">
        <f t="shared" si="11"/>
        <v>0</v>
      </c>
      <c r="H58" s="255">
        <f t="shared" si="9"/>
        <v>0</v>
      </c>
    </row>
    <row r="59" spans="1:9" s="15" customFormat="1" ht="15" customHeight="1">
      <c r="A59" s="410"/>
      <c r="B59" s="360" t="s">
        <v>314</v>
      </c>
      <c r="C59" s="361"/>
      <c r="D59" s="361"/>
      <c r="E59" s="362"/>
      <c r="F59" s="538"/>
      <c r="G59" s="254">
        <f t="shared" si="11"/>
        <v>0</v>
      </c>
      <c r="H59" s="255">
        <f t="shared" si="9"/>
        <v>0</v>
      </c>
    </row>
    <row r="60" spans="1:9" s="15" customFormat="1" ht="15" customHeight="1">
      <c r="A60" s="410"/>
      <c r="B60" s="360" t="s">
        <v>324</v>
      </c>
      <c r="C60" s="361"/>
      <c r="D60" s="361"/>
      <c r="E60" s="362"/>
      <c r="F60" s="538"/>
      <c r="G60" s="254">
        <f t="shared" si="11"/>
        <v>0</v>
      </c>
      <c r="H60" s="255">
        <f t="shared" si="9"/>
        <v>0</v>
      </c>
    </row>
    <row r="61" spans="1:9" s="15" customFormat="1" ht="15" customHeight="1">
      <c r="A61" s="410"/>
      <c r="B61" s="360" t="s">
        <v>316</v>
      </c>
      <c r="C61" s="361"/>
      <c r="D61" s="361"/>
      <c r="E61" s="362"/>
      <c r="F61" s="538"/>
      <c r="G61" s="254">
        <f t="shared" si="11"/>
        <v>0</v>
      </c>
      <c r="H61" s="255">
        <f t="shared" si="9"/>
        <v>0</v>
      </c>
    </row>
    <row r="62" spans="1:9" s="15" customFormat="1" ht="15" customHeight="1">
      <c r="A62" s="410"/>
      <c r="B62" s="360"/>
      <c r="C62" s="361"/>
      <c r="D62" s="361"/>
      <c r="E62" s="362"/>
      <c r="F62" s="538"/>
      <c r="G62" s="361"/>
      <c r="H62" s="362"/>
    </row>
    <row r="63" spans="1:9" s="15" customFormat="1" ht="15" customHeight="1">
      <c r="A63" s="410">
        <v>815</v>
      </c>
      <c r="B63" s="360" t="s">
        <v>309</v>
      </c>
      <c r="C63" s="361"/>
      <c r="D63" s="361"/>
      <c r="E63" s="362"/>
      <c r="F63" s="538"/>
      <c r="G63" s="254">
        <f>0.13*(F63)</f>
        <v>0</v>
      </c>
      <c r="H63" s="255">
        <f t="shared" ref="H63:H69" si="13">F63+G63</f>
        <v>0</v>
      </c>
    </row>
    <row r="64" spans="1:9" s="15" customFormat="1" ht="15" customHeight="1">
      <c r="A64" s="410"/>
      <c r="B64" s="360" t="s">
        <v>322</v>
      </c>
      <c r="C64" s="361"/>
      <c r="D64" s="361"/>
      <c r="E64" s="362"/>
      <c r="F64" s="538"/>
      <c r="G64" s="254">
        <f>0.13*(F64)</f>
        <v>0</v>
      </c>
      <c r="H64" s="255">
        <f t="shared" si="13"/>
        <v>0</v>
      </c>
    </row>
    <row r="65" spans="1:8" s="266" customFormat="1" ht="15" customHeight="1">
      <c r="A65" s="404"/>
      <c r="B65" s="360" t="s">
        <v>386</v>
      </c>
      <c r="C65" s="424"/>
      <c r="D65" s="424"/>
      <c r="E65" s="362"/>
      <c r="F65" s="539"/>
      <c r="G65" s="434">
        <f t="shared" ref="G65" si="14">0.13*(F65)</f>
        <v>0</v>
      </c>
      <c r="H65" s="435">
        <f t="shared" si="13"/>
        <v>0</v>
      </c>
    </row>
    <row r="66" spans="1:8" s="15" customFormat="1" ht="15" customHeight="1">
      <c r="A66" s="410"/>
      <c r="B66" s="360" t="s">
        <v>327</v>
      </c>
      <c r="C66" s="361"/>
      <c r="D66" s="361"/>
      <c r="E66" s="362"/>
      <c r="F66" s="538"/>
      <c r="G66" s="254">
        <f t="shared" ref="G66:G69" si="15">0.13*(F66)</f>
        <v>0</v>
      </c>
      <c r="H66" s="255">
        <f t="shared" si="13"/>
        <v>0</v>
      </c>
    </row>
    <row r="67" spans="1:8" s="15" customFormat="1" ht="15" customHeight="1">
      <c r="A67" s="410"/>
      <c r="B67" s="360" t="s">
        <v>328</v>
      </c>
      <c r="C67" s="361"/>
      <c r="D67" s="361"/>
      <c r="E67" s="362"/>
      <c r="F67" s="538"/>
      <c r="G67" s="254">
        <f t="shared" si="15"/>
        <v>0</v>
      </c>
      <c r="H67" s="255">
        <f t="shared" si="13"/>
        <v>0</v>
      </c>
    </row>
    <row r="68" spans="1:8" s="15" customFormat="1" ht="15" customHeight="1">
      <c r="A68" s="410"/>
      <c r="B68" s="360" t="s">
        <v>313</v>
      </c>
      <c r="C68" s="361"/>
      <c r="D68" s="361"/>
      <c r="E68" s="362"/>
      <c r="F68" s="538"/>
      <c r="G68" s="254">
        <f t="shared" si="15"/>
        <v>0</v>
      </c>
      <c r="H68" s="255">
        <f t="shared" si="13"/>
        <v>0</v>
      </c>
    </row>
    <row r="69" spans="1:8" s="15" customFormat="1" ht="15" customHeight="1">
      <c r="A69" s="410"/>
      <c r="B69" s="360" t="s">
        <v>323</v>
      </c>
      <c r="C69" s="361"/>
      <c r="D69" s="361"/>
      <c r="E69" s="362"/>
      <c r="F69" s="538"/>
      <c r="G69" s="254">
        <f t="shared" si="15"/>
        <v>0</v>
      </c>
      <c r="H69" s="255">
        <f t="shared" si="13"/>
        <v>0</v>
      </c>
    </row>
    <row r="70" spans="1:8" s="15" customFormat="1" ht="15" customHeight="1">
      <c r="A70" s="410"/>
      <c r="B70" s="360" t="s">
        <v>314</v>
      </c>
      <c r="C70" s="361"/>
      <c r="D70" s="361"/>
      <c r="E70" s="362"/>
      <c r="F70" s="538"/>
      <c r="G70" s="254">
        <f>0.13*(F70)</f>
        <v>0</v>
      </c>
      <c r="H70" s="255">
        <f>F70+G70</f>
        <v>0</v>
      </c>
    </row>
    <row r="71" spans="1:8" s="15" customFormat="1" ht="15" customHeight="1">
      <c r="A71" s="410"/>
      <c r="B71" s="360" t="s">
        <v>324</v>
      </c>
      <c r="C71" s="361"/>
      <c r="D71" s="361"/>
      <c r="E71" s="362"/>
      <c r="F71" s="538"/>
      <c r="G71" s="254">
        <f>0.13*(F71)</f>
        <v>0</v>
      </c>
      <c r="H71" s="255">
        <f>F71+G71</f>
        <v>0</v>
      </c>
    </row>
    <row r="72" spans="1:8" s="15" customFormat="1" ht="15" customHeight="1">
      <c r="A72" s="410"/>
      <c r="B72" s="360" t="s">
        <v>316</v>
      </c>
      <c r="C72" s="361"/>
      <c r="D72" s="361"/>
      <c r="E72" s="362"/>
      <c r="F72" s="538"/>
      <c r="G72" s="254">
        <f>0.13*(F72)</f>
        <v>0</v>
      </c>
      <c r="H72" s="255">
        <f>F72+G72</f>
        <v>0</v>
      </c>
    </row>
    <row r="73" spans="1:8" s="15" customFormat="1" ht="15" customHeight="1">
      <c r="A73" s="410"/>
      <c r="B73" s="360"/>
      <c r="C73" s="424"/>
      <c r="D73" s="424"/>
      <c r="E73" s="362"/>
      <c r="F73" s="538"/>
      <c r="G73" s="254"/>
      <c r="H73" s="255"/>
    </row>
    <row r="74" spans="1:8" s="15" customFormat="1" ht="15" customHeight="1">
      <c r="A74" s="410"/>
      <c r="B74" s="360"/>
      <c r="C74" s="424"/>
      <c r="D74" s="424"/>
      <c r="E74" s="362"/>
      <c r="F74" s="538"/>
      <c r="G74" s="254"/>
      <c r="H74" s="255"/>
    </row>
    <row r="75" spans="1:8" s="15" customFormat="1" ht="15" customHeight="1">
      <c r="A75" s="410"/>
      <c r="B75" s="360"/>
      <c r="C75" s="424"/>
      <c r="D75" s="424"/>
      <c r="E75" s="362"/>
      <c r="F75" s="538"/>
      <c r="G75" s="254"/>
      <c r="H75" s="255"/>
    </row>
    <row r="76" spans="1:8" s="15" customFormat="1" ht="15" customHeight="1">
      <c r="A76" s="410"/>
      <c r="B76" s="360"/>
      <c r="C76" s="424"/>
      <c r="D76" s="424"/>
      <c r="E76" s="362"/>
      <c r="F76" s="538"/>
      <c r="G76" s="254"/>
      <c r="H76" s="255"/>
    </row>
    <row r="77" spans="1:8" s="15" customFormat="1" ht="15" customHeight="1">
      <c r="A77" s="410"/>
      <c r="B77" s="360"/>
      <c r="C77" s="361"/>
      <c r="D77" s="361"/>
      <c r="E77" s="362"/>
      <c r="F77" s="538"/>
      <c r="G77" s="361"/>
      <c r="H77" s="362"/>
    </row>
    <row r="78" spans="1:8" ht="18.75">
      <c r="A78" s="406"/>
      <c r="B78" s="311"/>
      <c r="C78" s="311"/>
      <c r="D78" s="311"/>
      <c r="E78" s="264"/>
      <c r="F78" s="541"/>
      <c r="G78" s="364"/>
      <c r="H78" s="365"/>
    </row>
    <row r="79" spans="1:8" ht="18.75">
      <c r="A79" s="407"/>
      <c r="B79" s="267"/>
      <c r="C79" s="267"/>
      <c r="D79" s="267"/>
      <c r="E79" s="9"/>
      <c r="F79" s="542"/>
      <c r="G79" s="259" t="s">
        <v>389</v>
      </c>
      <c r="H79" s="285"/>
    </row>
    <row r="80" spans="1:8" ht="18.75">
      <c r="A80" s="407"/>
      <c r="B80" s="267"/>
      <c r="C80" s="267"/>
      <c r="D80" s="267"/>
      <c r="E80" s="9"/>
      <c r="F80" s="542"/>
      <c r="G80" s="9"/>
      <c r="H80" s="286"/>
    </row>
    <row r="81" spans="1:9" ht="19.5" thickBot="1">
      <c r="A81" s="418"/>
      <c r="B81" s="419"/>
      <c r="C81" s="419"/>
      <c r="D81" s="419"/>
      <c r="E81" s="420"/>
      <c r="F81" s="543"/>
      <c r="G81" s="420" t="s">
        <v>206</v>
      </c>
      <c r="H81" s="421"/>
    </row>
    <row r="82" spans="1:9" s="15" customFormat="1" ht="15" customHeight="1">
      <c r="A82" s="412">
        <v>825</v>
      </c>
      <c r="B82" s="413" t="s">
        <v>309</v>
      </c>
      <c r="C82" s="414"/>
      <c r="D82" s="414"/>
      <c r="E82" s="415"/>
      <c r="F82" s="538"/>
      <c r="G82" s="416">
        <f>0.13*(F82)</f>
        <v>0</v>
      </c>
      <c r="H82" s="417">
        <f t="shared" ref="H82:H94" si="16">F82+G82</f>
        <v>0</v>
      </c>
    </row>
    <row r="83" spans="1:9" s="15" customFormat="1" ht="15" customHeight="1">
      <c r="A83" s="410"/>
      <c r="B83" s="360" t="s">
        <v>322</v>
      </c>
      <c r="C83" s="361"/>
      <c r="D83" s="361"/>
      <c r="E83" s="362"/>
      <c r="F83" s="538"/>
      <c r="G83" s="254">
        <f>0.13*(F83)</f>
        <v>0</v>
      </c>
      <c r="H83" s="255">
        <f t="shared" si="16"/>
        <v>0</v>
      </c>
    </row>
    <row r="84" spans="1:9" s="15" customFormat="1" ht="15" customHeight="1">
      <c r="A84" s="410"/>
      <c r="B84" s="360" t="s">
        <v>310</v>
      </c>
      <c r="C84" s="361"/>
      <c r="D84" s="361"/>
      <c r="E84" s="362"/>
      <c r="F84" s="538"/>
      <c r="G84" s="254">
        <f t="shared" ref="G84:G89" si="17">0.13*(F84)</f>
        <v>0</v>
      </c>
      <c r="H84" s="255">
        <f t="shared" si="16"/>
        <v>0</v>
      </c>
    </row>
    <row r="85" spans="1:9" s="266" customFormat="1" ht="15" customHeight="1">
      <c r="A85" s="404"/>
      <c r="B85" s="360" t="s">
        <v>386</v>
      </c>
      <c r="C85" s="424"/>
      <c r="D85" s="424"/>
      <c r="E85" s="362"/>
      <c r="F85" s="539"/>
      <c r="G85" s="434">
        <f t="shared" si="17"/>
        <v>0</v>
      </c>
      <c r="H85" s="435">
        <f t="shared" si="16"/>
        <v>0</v>
      </c>
    </row>
    <row r="86" spans="1:9" s="15" customFormat="1" ht="15" customHeight="1">
      <c r="A86" s="425"/>
      <c r="B86" s="431" t="s">
        <v>345</v>
      </c>
      <c r="C86" s="432"/>
      <c r="D86" s="432"/>
      <c r="E86" s="433"/>
      <c r="F86" s="539"/>
      <c r="G86" s="434">
        <f t="shared" si="17"/>
        <v>0</v>
      </c>
      <c r="H86" s="435">
        <f t="shared" ref="H86" si="18">F86+G86</f>
        <v>0</v>
      </c>
    </row>
    <row r="87" spans="1:9" s="15" customFormat="1" ht="15" customHeight="1">
      <c r="A87" s="410"/>
      <c r="B87" s="360" t="s">
        <v>306</v>
      </c>
      <c r="C87" s="361"/>
      <c r="D87" s="361"/>
      <c r="E87" s="362"/>
      <c r="F87" s="538"/>
      <c r="G87" s="254">
        <f t="shared" si="17"/>
        <v>0</v>
      </c>
      <c r="H87" s="255">
        <f t="shared" ref="H87:H89" si="19">F87+G87</f>
        <v>0</v>
      </c>
      <c r="I87" s="266"/>
    </row>
    <row r="88" spans="1:9" s="15" customFormat="1" ht="15" customHeight="1">
      <c r="A88" s="410"/>
      <c r="B88" s="360" t="s">
        <v>307</v>
      </c>
      <c r="C88" s="361"/>
      <c r="D88" s="361"/>
      <c r="E88" s="362"/>
      <c r="F88" s="538"/>
      <c r="G88" s="254">
        <f t="shared" si="17"/>
        <v>0</v>
      </c>
      <c r="H88" s="255">
        <f t="shared" si="19"/>
        <v>0</v>
      </c>
      <c r="I88" s="266"/>
    </row>
    <row r="89" spans="1:9" s="15" customFormat="1" ht="15" customHeight="1">
      <c r="A89" s="410"/>
      <c r="B89" s="360" t="s">
        <v>308</v>
      </c>
      <c r="C89" s="361"/>
      <c r="D89" s="361"/>
      <c r="E89" s="362"/>
      <c r="F89" s="538"/>
      <c r="G89" s="254">
        <f t="shared" si="17"/>
        <v>0</v>
      </c>
      <c r="H89" s="255">
        <f t="shared" si="19"/>
        <v>0</v>
      </c>
      <c r="I89" s="266"/>
    </row>
    <row r="90" spans="1:9" s="15" customFormat="1" ht="15" customHeight="1">
      <c r="A90" s="410"/>
      <c r="B90" s="360" t="s">
        <v>313</v>
      </c>
      <c r="C90" s="361"/>
      <c r="D90" s="361"/>
      <c r="E90" s="362"/>
      <c r="F90" s="538"/>
      <c r="G90" s="254">
        <f t="shared" ref="G90:G94" si="20">0.13*(F90)</f>
        <v>0</v>
      </c>
      <c r="H90" s="255">
        <f t="shared" si="16"/>
        <v>0</v>
      </c>
    </row>
    <row r="91" spans="1:9" s="15" customFormat="1" ht="15" customHeight="1">
      <c r="A91" s="410"/>
      <c r="B91" s="360" t="s">
        <v>323</v>
      </c>
      <c r="C91" s="361"/>
      <c r="D91" s="361"/>
      <c r="E91" s="362"/>
      <c r="F91" s="538"/>
      <c r="G91" s="254">
        <f t="shared" si="20"/>
        <v>0</v>
      </c>
      <c r="H91" s="255">
        <f t="shared" si="16"/>
        <v>0</v>
      </c>
    </row>
    <row r="92" spans="1:9" s="15" customFormat="1" ht="15" customHeight="1">
      <c r="A92" s="410"/>
      <c r="B92" s="360" t="s">
        <v>314</v>
      </c>
      <c r="C92" s="361"/>
      <c r="D92" s="361"/>
      <c r="E92" s="362"/>
      <c r="F92" s="538"/>
      <c r="G92" s="254">
        <f t="shared" si="20"/>
        <v>0</v>
      </c>
      <c r="H92" s="255">
        <f t="shared" si="16"/>
        <v>0</v>
      </c>
    </row>
    <row r="93" spans="1:9" s="15" customFormat="1" ht="15" customHeight="1">
      <c r="A93" s="410"/>
      <c r="B93" s="360" t="s">
        <v>324</v>
      </c>
      <c r="C93" s="361"/>
      <c r="D93" s="361"/>
      <c r="E93" s="362"/>
      <c r="F93" s="538"/>
      <c r="G93" s="254">
        <f t="shared" si="20"/>
        <v>0</v>
      </c>
      <c r="H93" s="255">
        <f t="shared" si="16"/>
        <v>0</v>
      </c>
    </row>
    <row r="94" spans="1:9" s="15" customFormat="1" ht="15" customHeight="1">
      <c r="A94" s="410"/>
      <c r="B94" s="360" t="s">
        <v>316</v>
      </c>
      <c r="C94" s="361"/>
      <c r="D94" s="361"/>
      <c r="E94" s="362"/>
      <c r="F94" s="538"/>
      <c r="G94" s="254">
        <f t="shared" si="20"/>
        <v>0</v>
      </c>
      <c r="H94" s="255">
        <f t="shared" si="16"/>
        <v>0</v>
      </c>
    </row>
    <row r="95" spans="1:9" s="15" customFormat="1" ht="15" customHeight="1">
      <c r="A95" s="410"/>
      <c r="B95" s="360"/>
      <c r="C95" s="361"/>
      <c r="D95" s="361"/>
      <c r="E95" s="362"/>
      <c r="F95" s="538"/>
      <c r="G95" s="361"/>
      <c r="H95" s="362"/>
    </row>
    <row r="96" spans="1:9" s="15" customFormat="1" ht="15" customHeight="1">
      <c r="A96" s="410">
        <v>830</v>
      </c>
      <c r="B96" s="360" t="s">
        <v>309</v>
      </c>
      <c r="C96" s="361"/>
      <c r="D96" s="361"/>
      <c r="E96" s="362"/>
      <c r="F96" s="538"/>
      <c r="G96" s="254">
        <f>0.13*(F96)</f>
        <v>0</v>
      </c>
      <c r="H96" s="255">
        <f t="shared" ref="H96:H105" si="21">F96+G96</f>
        <v>0</v>
      </c>
    </row>
    <row r="97" spans="1:9" s="15" customFormat="1" ht="15" customHeight="1">
      <c r="A97" s="410"/>
      <c r="B97" s="360" t="s">
        <v>322</v>
      </c>
      <c r="C97" s="361"/>
      <c r="D97" s="361"/>
      <c r="E97" s="362"/>
      <c r="F97" s="538"/>
      <c r="G97" s="254">
        <f>0.13*(F97)</f>
        <v>0</v>
      </c>
      <c r="H97" s="255">
        <f t="shared" si="21"/>
        <v>0</v>
      </c>
    </row>
    <row r="98" spans="1:9" s="15" customFormat="1" ht="15" customHeight="1">
      <c r="A98" s="410"/>
      <c r="B98" s="360" t="s">
        <v>306</v>
      </c>
      <c r="C98" s="361"/>
      <c r="D98" s="361"/>
      <c r="E98" s="362"/>
      <c r="F98" s="538"/>
      <c r="G98" s="254">
        <f t="shared" ref="G98:G105" si="22">0.13*(F98)</f>
        <v>0</v>
      </c>
      <c r="H98" s="255">
        <f t="shared" si="21"/>
        <v>0</v>
      </c>
      <c r="I98" s="266"/>
    </row>
    <row r="99" spans="1:9" s="15" customFormat="1" ht="15" customHeight="1">
      <c r="A99" s="410"/>
      <c r="B99" s="360" t="s">
        <v>307</v>
      </c>
      <c r="C99" s="361"/>
      <c r="D99" s="361"/>
      <c r="E99" s="362"/>
      <c r="F99" s="538"/>
      <c r="G99" s="254">
        <f t="shared" si="22"/>
        <v>0</v>
      </c>
      <c r="H99" s="255">
        <f t="shared" si="21"/>
        <v>0</v>
      </c>
    </row>
    <row r="100" spans="1:9" s="15" customFormat="1" ht="15" customHeight="1">
      <c r="A100" s="410"/>
      <c r="B100" s="360" t="s">
        <v>308</v>
      </c>
      <c r="C100" s="361"/>
      <c r="D100" s="361"/>
      <c r="E100" s="362"/>
      <c r="F100" s="538"/>
      <c r="G100" s="254">
        <f t="shared" si="22"/>
        <v>0</v>
      </c>
      <c r="H100" s="255">
        <f t="shared" si="21"/>
        <v>0</v>
      </c>
    </row>
    <row r="101" spans="1:9" s="15" customFormat="1" ht="15" customHeight="1">
      <c r="A101" s="410"/>
      <c r="B101" s="360" t="s">
        <v>313</v>
      </c>
      <c r="C101" s="361"/>
      <c r="D101" s="361"/>
      <c r="E101" s="362"/>
      <c r="F101" s="538"/>
      <c r="G101" s="254">
        <f t="shared" si="22"/>
        <v>0</v>
      </c>
      <c r="H101" s="255">
        <f t="shared" si="21"/>
        <v>0</v>
      </c>
      <c r="I101" s="266"/>
    </row>
    <row r="102" spans="1:9" s="15" customFormat="1" ht="15" customHeight="1">
      <c r="A102" s="410"/>
      <c r="B102" s="360" t="s">
        <v>323</v>
      </c>
      <c r="C102" s="361"/>
      <c r="D102" s="361"/>
      <c r="E102" s="362"/>
      <c r="F102" s="538"/>
      <c r="G102" s="254">
        <f t="shared" si="22"/>
        <v>0</v>
      </c>
      <c r="H102" s="255">
        <f t="shared" si="21"/>
        <v>0</v>
      </c>
      <c r="I102" s="266"/>
    </row>
    <row r="103" spans="1:9" s="15" customFormat="1" ht="15" customHeight="1">
      <c r="A103" s="410"/>
      <c r="B103" s="360" t="s">
        <v>314</v>
      </c>
      <c r="C103" s="361"/>
      <c r="D103" s="361"/>
      <c r="E103" s="362"/>
      <c r="F103" s="538"/>
      <c r="G103" s="254">
        <f t="shared" si="22"/>
        <v>0</v>
      </c>
      <c r="H103" s="255">
        <f t="shared" si="21"/>
        <v>0</v>
      </c>
      <c r="I103" s="266"/>
    </row>
    <row r="104" spans="1:9" s="15" customFormat="1" ht="15" customHeight="1">
      <c r="A104" s="410"/>
      <c r="B104" s="360" t="s">
        <v>324</v>
      </c>
      <c r="C104" s="361"/>
      <c r="D104" s="361"/>
      <c r="E104" s="362"/>
      <c r="F104" s="538"/>
      <c r="G104" s="254">
        <f t="shared" si="22"/>
        <v>0</v>
      </c>
      <c r="H104" s="255">
        <f t="shared" si="21"/>
        <v>0</v>
      </c>
      <c r="I104" s="266"/>
    </row>
    <row r="105" spans="1:9" s="15" customFormat="1" ht="15" customHeight="1">
      <c r="A105" s="410"/>
      <c r="B105" s="360" t="s">
        <v>316</v>
      </c>
      <c r="C105" s="361"/>
      <c r="D105" s="361"/>
      <c r="E105" s="362"/>
      <c r="F105" s="538"/>
      <c r="G105" s="254">
        <f t="shared" si="22"/>
        <v>0</v>
      </c>
      <c r="H105" s="255">
        <f t="shared" si="21"/>
        <v>0</v>
      </c>
    </row>
    <row r="106" spans="1:9" s="15" customFormat="1" ht="15" customHeight="1">
      <c r="A106" s="410"/>
      <c r="B106" s="360"/>
      <c r="C106" s="361"/>
      <c r="D106" s="361"/>
      <c r="E106" s="362"/>
      <c r="F106" s="538"/>
      <c r="G106" s="361"/>
      <c r="H106" s="362"/>
    </row>
    <row r="107" spans="1:9" s="15" customFormat="1" ht="15" customHeight="1">
      <c r="A107" s="410">
        <v>870</v>
      </c>
      <c r="B107" s="360" t="s">
        <v>309</v>
      </c>
      <c r="C107" s="361"/>
      <c r="D107" s="361"/>
      <c r="E107" s="362"/>
      <c r="F107" s="538"/>
      <c r="G107" s="254">
        <f>0.13*(F107)</f>
        <v>0</v>
      </c>
      <c r="H107" s="255">
        <f t="shared" ref="H107:H115" si="23">F107+G107</f>
        <v>0</v>
      </c>
    </row>
    <row r="108" spans="1:9" s="15" customFormat="1" ht="15" customHeight="1">
      <c r="A108" s="425"/>
      <c r="B108" s="431" t="s">
        <v>322</v>
      </c>
      <c r="C108" s="432"/>
      <c r="D108" s="432"/>
      <c r="E108" s="433"/>
      <c r="F108" s="539"/>
      <c r="G108" s="434">
        <f>0.13*(F108)</f>
        <v>0</v>
      </c>
      <c r="H108" s="435">
        <f t="shared" si="23"/>
        <v>0</v>
      </c>
    </row>
    <row r="109" spans="1:9" s="15" customFormat="1" ht="15" customHeight="1">
      <c r="A109" s="355"/>
      <c r="B109" s="360" t="s">
        <v>327</v>
      </c>
      <c r="C109" s="361"/>
      <c r="D109" s="361"/>
      <c r="E109" s="362"/>
      <c r="F109" s="538"/>
      <c r="G109" s="254">
        <f t="shared" ref="G109:G115" si="24">0.13*(F109)</f>
        <v>0</v>
      </c>
      <c r="H109" s="255">
        <f t="shared" si="23"/>
        <v>0</v>
      </c>
    </row>
    <row r="110" spans="1:9" s="15" customFormat="1" ht="15" customHeight="1">
      <c r="A110" s="355"/>
      <c r="B110" s="360" t="s">
        <v>328</v>
      </c>
      <c r="C110" s="361"/>
      <c r="D110" s="361"/>
      <c r="E110" s="362"/>
      <c r="F110" s="538"/>
      <c r="G110" s="254">
        <f t="shared" si="24"/>
        <v>0</v>
      </c>
      <c r="H110" s="255">
        <f t="shared" si="23"/>
        <v>0</v>
      </c>
    </row>
    <row r="111" spans="1:9" s="15" customFormat="1" ht="15" customHeight="1">
      <c r="A111" s="355"/>
      <c r="B111" s="360" t="s">
        <v>313</v>
      </c>
      <c r="C111" s="361"/>
      <c r="D111" s="361"/>
      <c r="E111" s="362"/>
      <c r="F111" s="538"/>
      <c r="G111" s="254">
        <f t="shared" si="24"/>
        <v>0</v>
      </c>
      <c r="H111" s="255">
        <f t="shared" si="23"/>
        <v>0</v>
      </c>
    </row>
    <row r="112" spans="1:9" s="15" customFormat="1" ht="15" customHeight="1">
      <c r="A112" s="355"/>
      <c r="B112" s="360" t="s">
        <v>323</v>
      </c>
      <c r="C112" s="361"/>
      <c r="D112" s="361"/>
      <c r="E112" s="362"/>
      <c r="F112" s="538"/>
      <c r="G112" s="254">
        <f t="shared" si="24"/>
        <v>0</v>
      </c>
      <c r="H112" s="255">
        <f t="shared" si="23"/>
        <v>0</v>
      </c>
      <c r="I112" s="266"/>
    </row>
    <row r="113" spans="1:9" s="15" customFormat="1" ht="15" customHeight="1">
      <c r="A113" s="355"/>
      <c r="B113" s="360" t="s">
        <v>314</v>
      </c>
      <c r="C113" s="361"/>
      <c r="D113" s="361"/>
      <c r="E113" s="362"/>
      <c r="F113" s="538"/>
      <c r="G113" s="254">
        <f t="shared" si="24"/>
        <v>0</v>
      </c>
      <c r="H113" s="255">
        <f t="shared" si="23"/>
        <v>0</v>
      </c>
    </row>
    <row r="114" spans="1:9" s="15" customFormat="1" ht="15" customHeight="1">
      <c r="A114" s="355"/>
      <c r="B114" s="360" t="s">
        <v>324</v>
      </c>
      <c r="C114" s="361"/>
      <c r="D114" s="361"/>
      <c r="E114" s="362"/>
      <c r="F114" s="538"/>
      <c r="G114" s="254">
        <f t="shared" si="24"/>
        <v>0</v>
      </c>
      <c r="H114" s="255">
        <f t="shared" si="23"/>
        <v>0</v>
      </c>
    </row>
    <row r="115" spans="1:9" s="15" customFormat="1" ht="15" customHeight="1">
      <c r="A115" s="355"/>
      <c r="B115" s="360" t="s">
        <v>316</v>
      </c>
      <c r="C115" s="361"/>
      <c r="D115" s="361"/>
      <c r="E115" s="362"/>
      <c r="F115" s="538"/>
      <c r="G115" s="254">
        <f t="shared" si="24"/>
        <v>0</v>
      </c>
      <c r="H115" s="255">
        <f t="shared" si="23"/>
        <v>0</v>
      </c>
      <c r="I115"/>
    </row>
    <row r="116" spans="1:9" s="15" customFormat="1" ht="15" customHeight="1" thickBot="1">
      <c r="A116" s="367"/>
      <c r="B116" s="368"/>
      <c r="C116" s="370"/>
      <c r="D116" s="370"/>
      <c r="E116" s="371"/>
      <c r="F116" s="523"/>
      <c r="G116" s="370"/>
      <c r="H116" s="371"/>
    </row>
    <row r="117" spans="1:9" ht="14.25" customHeight="1" thickTop="1" thickBot="1">
      <c r="A117" s="372" t="s">
        <v>17</v>
      </c>
      <c r="B117" s="373" t="str">
        <f>'[1]100 Series'!B55</f>
        <v xml:space="preserve">     Hourly Rate for repairs and authorized service outside of contractual obligations is  = $ 60.00 / Hr.</v>
      </c>
      <c r="C117" s="373"/>
      <c r="D117" s="373"/>
      <c r="E117" s="373"/>
      <c r="F117" s="510"/>
      <c r="G117" s="374"/>
      <c r="H117" s="261"/>
    </row>
    <row r="118" spans="1:9" ht="10.5" customHeight="1" thickTop="1">
      <c r="A118" s="16"/>
      <c r="B118" s="9"/>
      <c r="C118" s="9"/>
      <c r="D118" s="9"/>
      <c r="E118" s="9"/>
      <c r="F118" s="422"/>
      <c r="G118" s="9"/>
      <c r="H118" s="24" t="s">
        <v>1</v>
      </c>
    </row>
    <row r="119" spans="1:9" ht="12" customHeight="1">
      <c r="A119" s="16"/>
      <c r="B119" s="10" t="s">
        <v>300</v>
      </c>
      <c r="C119" s="9"/>
      <c r="D119" s="9"/>
      <c r="E119" s="9"/>
      <c r="F119" s="422"/>
      <c r="G119" s="9"/>
      <c r="H119" s="261"/>
    </row>
    <row r="120" spans="1:9" ht="9" customHeight="1">
      <c r="A120" s="16"/>
      <c r="B120" s="9"/>
      <c r="C120" s="9"/>
      <c r="D120" s="9"/>
      <c r="E120" s="9"/>
      <c r="F120" s="422"/>
      <c r="G120" s="9"/>
      <c r="H120" s="261"/>
    </row>
    <row r="121" spans="1:9" ht="12.75" customHeight="1">
      <c r="A121" s="16" t="s">
        <v>26</v>
      </c>
      <c r="B121" s="9"/>
      <c r="C121" s="9"/>
      <c r="D121" s="9"/>
      <c r="E121" s="8"/>
      <c r="F121" s="10"/>
      <c r="G121" s="8"/>
      <c r="H121" s="261"/>
    </row>
    <row r="122" spans="1:9" ht="12.75" customHeight="1">
      <c r="A122" s="16" t="s">
        <v>27</v>
      </c>
      <c r="B122" s="9"/>
      <c r="C122" s="9"/>
      <c r="D122" s="9"/>
      <c r="E122" s="9"/>
      <c r="F122" s="422"/>
      <c r="G122" s="9"/>
      <c r="H122" s="261"/>
    </row>
    <row r="123" spans="1:9" ht="12.75" customHeight="1">
      <c r="A123" s="16" t="s">
        <v>28</v>
      </c>
      <c r="B123" s="10"/>
      <c r="C123" s="11"/>
      <c r="D123" s="11"/>
      <c r="E123" s="11"/>
      <c r="F123" s="422"/>
      <c r="G123" s="9"/>
      <c r="H123" s="261"/>
    </row>
    <row r="124" spans="1:9" ht="12.75" customHeight="1">
      <c r="A124" s="375" t="s">
        <v>29</v>
      </c>
      <c r="B124" s="9"/>
      <c r="C124" s="9"/>
      <c r="D124" s="9"/>
      <c r="E124" s="9"/>
      <c r="F124" s="422"/>
      <c r="G124" s="9"/>
      <c r="H124" s="261"/>
    </row>
    <row r="125" spans="1:9" ht="12.75" customHeight="1">
      <c r="A125" s="375" t="s">
        <v>30</v>
      </c>
      <c r="B125" s="9"/>
      <c r="C125" s="9"/>
      <c r="D125" s="9"/>
      <c r="E125" s="11"/>
      <c r="F125" s="422"/>
      <c r="G125" s="11"/>
      <c r="H125" s="376"/>
    </row>
    <row r="126" spans="1:9" ht="12.75" customHeight="1">
      <c r="A126" s="16" t="s">
        <v>31</v>
      </c>
      <c r="B126" s="9"/>
      <c r="C126" s="9"/>
      <c r="D126" s="9"/>
      <c r="E126" s="9"/>
      <c r="F126" s="422"/>
      <c r="G126" s="9"/>
      <c r="H126" s="261"/>
    </row>
    <row r="127" spans="1:9" ht="15">
      <c r="A127" s="16" t="s">
        <v>32</v>
      </c>
      <c r="B127" s="9"/>
      <c r="C127" s="9"/>
      <c r="D127" s="9"/>
      <c r="E127" s="9"/>
      <c r="F127" s="422"/>
      <c r="G127" s="9"/>
      <c r="H127" s="261"/>
    </row>
    <row r="128" spans="1:9" ht="15">
      <c r="A128" s="16" t="s">
        <v>33</v>
      </c>
      <c r="B128" s="9"/>
      <c r="C128" s="9"/>
      <c r="D128" s="9"/>
      <c r="E128" s="9"/>
      <c r="F128" s="520" t="s">
        <v>389</v>
      </c>
      <c r="G128" s="377"/>
      <c r="H128" s="378"/>
    </row>
    <row r="129" spans="1:8" ht="15">
      <c r="A129" s="375" t="s">
        <v>34</v>
      </c>
      <c r="B129" s="9"/>
      <c r="C129" s="9"/>
      <c r="D129" s="9"/>
      <c r="E129" s="9"/>
      <c r="F129" s="511"/>
      <c r="G129" s="379"/>
      <c r="H129" s="380"/>
    </row>
    <row r="130" spans="1:8" ht="15">
      <c r="A130" s="16"/>
      <c r="B130" s="9"/>
      <c r="C130" s="9"/>
      <c r="D130" s="9"/>
      <c r="E130" s="9"/>
      <c r="F130" s="512" t="s">
        <v>206</v>
      </c>
      <c r="G130" s="366"/>
      <c r="H130" s="260"/>
    </row>
    <row r="131" spans="1:8" ht="16.5" thickBot="1">
      <c r="A131" s="381" t="s">
        <v>301</v>
      </c>
      <c r="B131" s="382"/>
      <c r="C131" s="383" t="s">
        <v>19</v>
      </c>
      <c r="D131" s="383"/>
      <c r="E131" s="382" t="s">
        <v>20</v>
      </c>
      <c r="F131" s="382"/>
      <c r="G131" s="384"/>
      <c r="H131" s="385"/>
    </row>
    <row r="132" spans="1:8" ht="16.5" thickTop="1"/>
  </sheetData>
  <mergeCells count="3">
    <mergeCell ref="A1:H1"/>
    <mergeCell ref="G11:H11"/>
    <mergeCell ref="A12:H12"/>
  </mergeCells>
  <pageMargins left="0.70866141732283472" right="0.70866141732283472" top="0.74803149606299213" bottom="0.74803149606299213" header="0.31496062992125984" footer="0.31496062992125984"/>
  <pageSetup paperSize="5" scale="73" fitToHeight="0" orientation="portrait" r:id="rId1"/>
  <headerFooter>
    <oddFooter>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75"/>
  <sheetViews>
    <sheetView view="pageBreakPreview" zoomScale="85" zoomScaleNormal="100" zoomScaleSheetLayoutView="85" workbookViewId="0">
      <selection activeCell="G7" sqref="G7"/>
    </sheetView>
  </sheetViews>
  <sheetFormatPr defaultRowHeight="15.75"/>
  <cols>
    <col min="1" max="1" width="20.88671875" customWidth="1"/>
    <col min="2" max="3" width="12.109375" customWidth="1"/>
    <col min="4" max="4" width="9.21875" bestFit="1" customWidth="1"/>
    <col min="7" max="7" width="11.5546875" style="503" customWidth="1"/>
    <col min="8" max="8" width="13" customWidth="1"/>
    <col min="9" max="9" width="16.77734375" customWidth="1"/>
  </cols>
  <sheetData>
    <row r="1" spans="1:13" ht="24.95" customHeight="1" thickTop="1">
      <c r="A1" s="679" t="s">
        <v>22</v>
      </c>
      <c r="B1" s="680"/>
      <c r="C1" s="680"/>
      <c r="D1" s="680"/>
      <c r="E1" s="680"/>
      <c r="F1" s="680"/>
      <c r="G1" s="680"/>
      <c r="H1" s="680"/>
      <c r="I1" s="681"/>
    </row>
    <row r="2" spans="1:13" ht="15" customHeight="1">
      <c r="A2" s="69"/>
      <c r="B2" s="269"/>
      <c r="C2" s="269"/>
      <c r="D2" s="682"/>
      <c r="E2" s="682"/>
      <c r="F2" s="682"/>
      <c r="G2" s="513"/>
      <c r="H2" s="269"/>
      <c r="I2" s="70"/>
    </row>
    <row r="3" spans="1:13" s="36" customFormat="1" ht="15" customHeight="1">
      <c r="A3" s="57" t="s">
        <v>23</v>
      </c>
      <c r="B3" s="58"/>
      <c r="C3" s="59"/>
      <c r="D3" s="60"/>
      <c r="E3" s="60"/>
      <c r="F3" s="60"/>
      <c r="G3" s="272" t="s">
        <v>1</v>
      </c>
      <c r="H3" s="61" t="s">
        <v>0</v>
      </c>
      <c r="I3" s="71">
        <f>'100 Series'!I3</f>
        <v>43922</v>
      </c>
    </row>
    <row r="4" spans="1:13" s="36" customFormat="1" ht="15" customHeight="1">
      <c r="A4" s="57" t="s">
        <v>24</v>
      </c>
      <c r="B4" s="58" t="s">
        <v>233</v>
      </c>
      <c r="C4" s="60"/>
      <c r="D4" s="60"/>
      <c r="E4" s="60"/>
      <c r="F4" s="60"/>
      <c r="G4" s="514"/>
      <c r="H4" s="63"/>
      <c r="I4" s="72"/>
    </row>
    <row r="5" spans="1:13" s="36" customFormat="1" ht="15" customHeight="1">
      <c r="A5" s="57"/>
      <c r="B5" s="62" t="s">
        <v>1</v>
      </c>
      <c r="C5" s="60"/>
      <c r="D5" s="60"/>
      <c r="E5" s="60"/>
      <c r="F5" s="60"/>
      <c r="G5" s="272"/>
      <c r="H5" s="60" t="s">
        <v>2</v>
      </c>
      <c r="I5" s="73"/>
    </row>
    <row r="6" spans="1:13" s="36" customFormat="1" ht="15" customHeight="1">
      <c r="A6" s="57" t="s">
        <v>3</v>
      </c>
      <c r="B6" s="58"/>
      <c r="C6" s="64"/>
      <c r="D6" s="64"/>
      <c r="E6" s="60"/>
      <c r="F6" s="60"/>
      <c r="G6" s="272"/>
      <c r="H6" s="60"/>
      <c r="I6" s="65"/>
    </row>
    <row r="7" spans="1:13" s="36" customFormat="1" ht="15" customHeight="1">
      <c r="A7" s="57"/>
      <c r="B7" s="60" t="s">
        <v>1</v>
      </c>
      <c r="C7" s="60"/>
      <c r="D7" s="60"/>
      <c r="E7" s="60"/>
      <c r="F7" s="60"/>
      <c r="G7" s="60" t="s">
        <v>4</v>
      </c>
      <c r="H7" s="272"/>
      <c r="I7" s="273"/>
    </row>
    <row r="8" spans="1:13" s="36" customFormat="1" ht="15" customHeight="1">
      <c r="A8" s="57" t="s">
        <v>25</v>
      </c>
      <c r="B8" s="66" t="s">
        <v>21</v>
      </c>
      <c r="C8" s="60"/>
      <c r="D8" s="60"/>
      <c r="E8" s="60"/>
      <c r="F8" s="60"/>
      <c r="G8" s="58" t="str">
        <f>'100 Series'!G8</f>
        <v>April 1, 2020 to March 31, 2021</v>
      </c>
      <c r="H8" s="64"/>
      <c r="I8" s="279"/>
    </row>
    <row r="9" spans="1:13" ht="15" customHeight="1" thickBot="1">
      <c r="A9" s="74"/>
      <c r="B9" s="75"/>
      <c r="C9" s="76"/>
      <c r="D9" s="76"/>
      <c r="E9" s="76"/>
      <c r="F9" s="76"/>
      <c r="G9" s="75"/>
      <c r="H9" s="76"/>
      <c r="I9" s="77"/>
    </row>
    <row r="10" spans="1:13" ht="16.5" customHeight="1" thickTop="1" thickBot="1">
      <c r="A10" s="78" t="s">
        <v>7</v>
      </c>
      <c r="B10" s="79" t="s">
        <v>8</v>
      </c>
      <c r="C10" s="80" t="s">
        <v>9</v>
      </c>
      <c r="D10" s="81" t="s">
        <v>336</v>
      </c>
      <c r="E10" s="82"/>
      <c r="F10" s="83"/>
      <c r="G10" s="506" t="s">
        <v>5</v>
      </c>
      <c r="H10" s="84" t="s">
        <v>36</v>
      </c>
      <c r="I10" s="78" t="s">
        <v>6</v>
      </c>
    </row>
    <row r="11" spans="1:13" ht="15" customHeight="1" thickTop="1">
      <c r="A11" s="85"/>
      <c r="B11" s="86" t="s">
        <v>10</v>
      </c>
      <c r="C11" s="87" t="s">
        <v>10</v>
      </c>
      <c r="D11" s="88"/>
      <c r="E11" s="89"/>
      <c r="F11" s="90"/>
      <c r="G11" s="91"/>
      <c r="H11" s="92"/>
      <c r="I11" s="93"/>
    </row>
    <row r="12" spans="1:13" ht="15" customHeight="1">
      <c r="A12" s="94" t="s">
        <v>11</v>
      </c>
      <c r="B12" s="95" t="s">
        <v>12</v>
      </c>
      <c r="C12" s="96">
        <v>430</v>
      </c>
      <c r="D12" s="96">
        <v>620</v>
      </c>
      <c r="E12" s="97"/>
      <c r="F12" s="98"/>
      <c r="G12" s="99"/>
      <c r="H12" s="100"/>
      <c r="I12" s="101"/>
    </row>
    <row r="13" spans="1:13" ht="15" customHeight="1" thickBot="1">
      <c r="A13" s="102" t="s">
        <v>1</v>
      </c>
      <c r="B13" s="103" t="s">
        <v>13</v>
      </c>
      <c r="C13" s="103" t="s">
        <v>14</v>
      </c>
      <c r="D13" s="104"/>
      <c r="E13" s="104"/>
      <c r="F13" s="105"/>
      <c r="G13" s="99"/>
      <c r="H13" s="100"/>
      <c r="I13" s="101"/>
    </row>
    <row r="14" spans="1:13" ht="15" customHeight="1" thickTop="1">
      <c r="A14" s="106" t="s">
        <v>15</v>
      </c>
      <c r="B14" s="107"/>
      <c r="C14" s="107"/>
      <c r="D14" s="107"/>
      <c r="E14" s="108"/>
      <c r="F14" s="109"/>
      <c r="G14" s="507"/>
      <c r="H14" s="110"/>
      <c r="I14" s="111"/>
    </row>
    <row r="15" spans="1:13" ht="15" customHeight="1">
      <c r="A15" s="112" t="s">
        <v>1</v>
      </c>
      <c r="B15" s="113"/>
      <c r="C15" s="113"/>
      <c r="D15" s="113"/>
      <c r="E15" s="114" t="s">
        <v>1</v>
      </c>
      <c r="F15" s="115"/>
      <c r="G15" s="515"/>
      <c r="H15" s="54"/>
      <c r="I15" s="116"/>
    </row>
    <row r="16" spans="1:13" s="37" customFormat="1" ht="18" customHeight="1">
      <c r="A16" s="38" t="s">
        <v>236</v>
      </c>
      <c r="B16" s="252">
        <f>G16*B13</f>
        <v>0</v>
      </c>
      <c r="C16" s="252">
        <f>G16*C13</f>
        <v>0</v>
      </c>
      <c r="D16" s="426"/>
      <c r="E16" s="253"/>
      <c r="F16" s="253"/>
      <c r="G16" s="516"/>
      <c r="H16" s="254">
        <f>0.13*(G16)</f>
        <v>0</v>
      </c>
      <c r="I16" s="255">
        <f t="shared" ref="I16:I23" si="0">G16+H16</f>
        <v>0</v>
      </c>
      <c r="M16" s="262"/>
    </row>
    <row r="17" spans="1:13" s="37" customFormat="1" ht="18" customHeight="1">
      <c r="A17" s="38" t="s">
        <v>337</v>
      </c>
      <c r="B17" s="252"/>
      <c r="C17" s="252"/>
      <c r="D17" s="426"/>
      <c r="E17" s="253"/>
      <c r="F17" s="253"/>
      <c r="G17" s="516"/>
      <c r="H17" s="254">
        <f>0.13*(G17)</f>
        <v>0</v>
      </c>
      <c r="I17" s="255">
        <f t="shared" ref="I17" si="1">G17+H17</f>
        <v>0</v>
      </c>
      <c r="M17" s="262"/>
    </row>
    <row r="18" spans="1:13" s="37" customFormat="1" ht="18" customHeight="1">
      <c r="A18" s="38"/>
      <c r="B18" s="252"/>
      <c r="C18" s="252"/>
      <c r="D18" s="426"/>
      <c r="E18" s="256"/>
      <c r="F18" s="256"/>
      <c r="G18" s="516"/>
      <c r="H18" s="254"/>
      <c r="I18" s="255"/>
    </row>
    <row r="19" spans="1:13" s="37" customFormat="1" ht="18" customHeight="1">
      <c r="A19" s="38" t="s">
        <v>237</v>
      </c>
      <c r="B19" s="252">
        <f>G19*B13</f>
        <v>0</v>
      </c>
      <c r="C19" s="252">
        <f>G19*C13</f>
        <v>0</v>
      </c>
      <c r="D19" s="426"/>
      <c r="E19" s="253"/>
      <c r="F19" s="253"/>
      <c r="G19" s="516"/>
      <c r="H19" s="254">
        <f>0.13*(G19)</f>
        <v>0</v>
      </c>
      <c r="I19" s="255">
        <f t="shared" si="0"/>
        <v>0</v>
      </c>
      <c r="K19" s="262"/>
      <c r="L19" s="262"/>
    </row>
    <row r="20" spans="1:13" s="37" customFormat="1" ht="18" customHeight="1">
      <c r="A20" s="38" t="s">
        <v>337</v>
      </c>
      <c r="B20" s="252"/>
      <c r="C20" s="252"/>
      <c r="D20" s="426"/>
      <c r="E20" s="253"/>
      <c r="F20" s="253"/>
      <c r="G20" s="516"/>
      <c r="H20" s="254">
        <f>0.13*(G20)</f>
        <v>0</v>
      </c>
      <c r="I20" s="255">
        <f t="shared" si="0"/>
        <v>0</v>
      </c>
      <c r="M20" s="262"/>
    </row>
    <row r="21" spans="1:13" s="37" customFormat="1" ht="18" customHeight="1">
      <c r="A21" s="38"/>
      <c r="B21" s="252"/>
      <c r="C21" s="252"/>
      <c r="D21" s="426"/>
      <c r="E21" s="256"/>
      <c r="F21" s="256"/>
      <c r="G21" s="516"/>
      <c r="H21" s="254"/>
      <c r="I21" s="255"/>
    </row>
    <row r="22" spans="1:13" s="37" customFormat="1" ht="18" customHeight="1">
      <c r="A22" s="38" t="s">
        <v>234</v>
      </c>
      <c r="B22" s="252">
        <f>G22*B13</f>
        <v>0</v>
      </c>
      <c r="C22" s="252">
        <f>G22*C13</f>
        <v>0</v>
      </c>
      <c r="D22" s="426"/>
      <c r="E22" s="256"/>
      <c r="F22" s="257"/>
      <c r="G22" s="516"/>
      <c r="H22" s="254">
        <f>0.13*(G22)</f>
        <v>0</v>
      </c>
      <c r="I22" s="255">
        <f t="shared" si="0"/>
        <v>0</v>
      </c>
    </row>
    <row r="23" spans="1:13" s="37" customFormat="1" ht="18" customHeight="1">
      <c r="A23" s="38" t="s">
        <v>238</v>
      </c>
      <c r="B23" s="252">
        <f>G23*B13</f>
        <v>0</v>
      </c>
      <c r="C23" s="252">
        <f>G23*C13</f>
        <v>0</v>
      </c>
      <c r="D23" s="426"/>
      <c r="E23" s="253"/>
      <c r="F23" s="253"/>
      <c r="G23" s="516"/>
      <c r="H23" s="254">
        <f>0.13*(G23)</f>
        <v>0</v>
      </c>
      <c r="I23" s="255">
        <f t="shared" si="0"/>
        <v>0</v>
      </c>
      <c r="K23" s="262"/>
      <c r="L23" s="262"/>
    </row>
    <row r="24" spans="1:13" s="37" customFormat="1" ht="18" customHeight="1">
      <c r="A24" s="38" t="s">
        <v>337</v>
      </c>
      <c r="B24" s="252"/>
      <c r="C24" s="252"/>
      <c r="D24" s="426"/>
      <c r="E24" s="253"/>
      <c r="F24" s="253"/>
      <c r="G24" s="516"/>
      <c r="H24" s="254">
        <f>0.13*(G24)</f>
        <v>0</v>
      </c>
      <c r="I24" s="255">
        <f t="shared" ref="I24" si="2">G24+H24</f>
        <v>0</v>
      </c>
      <c r="M24" s="262"/>
    </row>
    <row r="25" spans="1:13" s="37" customFormat="1" ht="18" customHeight="1">
      <c r="A25" s="38"/>
      <c r="B25" s="55"/>
      <c r="C25" s="55"/>
      <c r="D25" s="426"/>
      <c r="E25" s="40"/>
      <c r="F25" s="42"/>
      <c r="G25" s="516"/>
      <c r="H25" s="117"/>
      <c r="I25" s="118"/>
    </row>
    <row r="26" spans="1:13" s="536" customFormat="1" ht="18" customHeight="1">
      <c r="A26" s="534" t="s">
        <v>332</v>
      </c>
      <c r="B26" s="252">
        <f>G26*B13</f>
        <v>0</v>
      </c>
      <c r="C26" s="252">
        <f>G26*C13</f>
        <v>0</v>
      </c>
      <c r="D26" s="426"/>
      <c r="E26" s="253"/>
      <c r="F26" s="253"/>
      <c r="G26" s="516"/>
      <c r="H26" s="254">
        <f>0.13*(G26)</f>
        <v>0</v>
      </c>
      <c r="I26" s="255">
        <f>G26+H26</f>
        <v>0</v>
      </c>
      <c r="K26" s="537"/>
      <c r="L26" s="537"/>
    </row>
    <row r="27" spans="1:13" s="536" customFormat="1" ht="18" customHeight="1">
      <c r="A27" s="534" t="s">
        <v>333</v>
      </c>
      <c r="B27" s="252">
        <f>G27*B13</f>
        <v>0</v>
      </c>
      <c r="C27" s="252">
        <f>G27*C13</f>
        <v>0</v>
      </c>
      <c r="D27" s="426"/>
      <c r="E27" s="253"/>
      <c r="F27" s="253"/>
      <c r="G27" s="516"/>
      <c r="H27" s="254">
        <f>0.13*(G27)</f>
        <v>0</v>
      </c>
      <c r="I27" s="255">
        <f t="shared" ref="I27:I28" si="3">G27+H27</f>
        <v>0</v>
      </c>
      <c r="K27" s="537"/>
      <c r="L27" s="537"/>
    </row>
    <row r="28" spans="1:13" s="37" customFormat="1" ht="18" customHeight="1">
      <c r="A28" s="38" t="s">
        <v>337</v>
      </c>
      <c r="B28" s="252"/>
      <c r="C28" s="252"/>
      <c r="D28" s="426">
        <f>G28</f>
        <v>0</v>
      </c>
      <c r="E28" s="253"/>
      <c r="F28" s="253"/>
      <c r="G28" s="516"/>
      <c r="H28" s="254">
        <f>0.13*(G28)</f>
        <v>0</v>
      </c>
      <c r="I28" s="255">
        <f t="shared" si="3"/>
        <v>0</v>
      </c>
      <c r="M28" s="262"/>
    </row>
    <row r="29" spans="1:13" s="37" customFormat="1" ht="18" customHeight="1">
      <c r="A29" s="38"/>
      <c r="B29" s="55"/>
      <c r="C29" s="55"/>
      <c r="D29" s="426"/>
      <c r="E29" s="40"/>
      <c r="F29" s="40"/>
      <c r="G29" s="516"/>
      <c r="H29" s="117"/>
      <c r="I29" s="118"/>
    </row>
    <row r="30" spans="1:13" s="37" customFormat="1" ht="18" customHeight="1">
      <c r="A30" s="38" t="s">
        <v>239</v>
      </c>
      <c r="B30" s="55">
        <f>G30*B13</f>
        <v>0</v>
      </c>
      <c r="C30" s="55">
        <f>G30*C13</f>
        <v>0</v>
      </c>
      <c r="D30" s="426"/>
      <c r="E30" s="40"/>
      <c r="F30" s="56"/>
      <c r="G30" s="516"/>
      <c r="H30" s="254">
        <f>0.13*(G30)</f>
        <v>0</v>
      </c>
      <c r="I30" s="255">
        <f t="shared" ref="I30:I31" si="4">G30+H30</f>
        <v>0</v>
      </c>
    </row>
    <row r="31" spans="1:13" s="37" customFormat="1" ht="18" customHeight="1">
      <c r="A31" s="38" t="s">
        <v>337</v>
      </c>
      <c r="B31" s="252"/>
      <c r="C31" s="252"/>
      <c r="D31" s="426">
        <f>G31</f>
        <v>0</v>
      </c>
      <c r="E31" s="253"/>
      <c r="F31" s="253"/>
      <c r="G31" s="516"/>
      <c r="H31" s="254">
        <f>0.13*(G31)</f>
        <v>0</v>
      </c>
      <c r="I31" s="255">
        <f t="shared" si="4"/>
        <v>0</v>
      </c>
      <c r="M31" s="262"/>
    </row>
    <row r="32" spans="1:13" s="37" customFormat="1" ht="18" customHeight="1">
      <c r="A32" s="38"/>
      <c r="B32" s="55"/>
      <c r="C32" s="55"/>
      <c r="D32" s="426"/>
      <c r="E32" s="40"/>
      <c r="F32" s="56"/>
      <c r="G32" s="516"/>
      <c r="H32" s="117"/>
      <c r="I32" s="118"/>
    </row>
    <row r="33" spans="1:13" s="37" customFormat="1" ht="18" customHeight="1">
      <c r="A33" s="38" t="s">
        <v>240</v>
      </c>
      <c r="B33" s="55">
        <f>G33*B13</f>
        <v>0</v>
      </c>
      <c r="C33" s="55">
        <f>G33*C13</f>
        <v>0</v>
      </c>
      <c r="D33" s="426"/>
      <c r="E33" s="40"/>
      <c r="F33" s="56"/>
      <c r="G33" s="516"/>
      <c r="H33" s="254">
        <f>0.13*(G33)</f>
        <v>0</v>
      </c>
      <c r="I33" s="255">
        <f t="shared" ref="I33:I34" si="5">G33+H33</f>
        <v>0</v>
      </c>
    </row>
    <row r="34" spans="1:13" s="37" customFormat="1" ht="18" customHeight="1">
      <c r="A34" s="38" t="s">
        <v>337</v>
      </c>
      <c r="B34" s="252"/>
      <c r="C34" s="252"/>
      <c r="D34" s="426">
        <f>G34</f>
        <v>0</v>
      </c>
      <c r="E34" s="253"/>
      <c r="F34" s="253"/>
      <c r="G34" s="516"/>
      <c r="H34" s="254">
        <f>0.13*(G34)</f>
        <v>0</v>
      </c>
      <c r="I34" s="255">
        <f t="shared" si="5"/>
        <v>0</v>
      </c>
      <c r="M34" s="262"/>
    </row>
    <row r="35" spans="1:13" s="37" customFormat="1" ht="18" customHeight="1">
      <c r="A35" s="38"/>
      <c r="B35" s="55"/>
      <c r="C35" s="55"/>
      <c r="D35" s="426"/>
      <c r="E35" s="40"/>
      <c r="F35" s="56"/>
      <c r="G35" s="516"/>
      <c r="H35" s="117"/>
      <c r="I35" s="118"/>
    </row>
    <row r="36" spans="1:13" s="37" customFormat="1" ht="18" customHeight="1">
      <c r="A36" s="38" t="s">
        <v>241</v>
      </c>
      <c r="B36" s="55">
        <f>G36*B13</f>
        <v>0</v>
      </c>
      <c r="C36" s="55">
        <f>G36*C13</f>
        <v>0</v>
      </c>
      <c r="D36" s="426"/>
      <c r="E36" s="40"/>
      <c r="F36" s="56"/>
      <c r="G36" s="516"/>
      <c r="H36" s="254">
        <f>0.13*(G36)</f>
        <v>0</v>
      </c>
      <c r="I36" s="118">
        <f>SUM(G36:H36)</f>
        <v>0</v>
      </c>
    </row>
    <row r="37" spans="1:13" s="37" customFormat="1" ht="18" customHeight="1">
      <c r="A37" s="38" t="s">
        <v>235</v>
      </c>
      <c r="B37" s="55">
        <f>G37*B13</f>
        <v>0</v>
      </c>
      <c r="C37" s="55">
        <f>G37*C13</f>
        <v>0</v>
      </c>
      <c r="D37" s="426"/>
      <c r="E37" s="40"/>
      <c r="F37" s="56"/>
      <c r="G37" s="516"/>
      <c r="H37" s="254">
        <f>0.13*(G37)</f>
        <v>0</v>
      </c>
      <c r="I37" s="118">
        <f>SUM(G37:H37)</f>
        <v>0</v>
      </c>
    </row>
    <row r="38" spans="1:13" s="37" customFormat="1" ht="18" customHeight="1">
      <c r="A38" s="38" t="s">
        <v>337</v>
      </c>
      <c r="B38" s="252"/>
      <c r="C38" s="252"/>
      <c r="D38" s="426">
        <f>G38</f>
        <v>0</v>
      </c>
      <c r="E38" s="253"/>
      <c r="F38" s="253"/>
      <c r="G38" s="516"/>
      <c r="H38" s="254">
        <f>0.13*(G38)</f>
        <v>0</v>
      </c>
      <c r="I38" s="255">
        <f t="shared" ref="I38" si="6">G38+H38</f>
        <v>0</v>
      </c>
      <c r="M38" s="262"/>
    </row>
    <row r="39" spans="1:13" s="37" customFormat="1" ht="18" customHeight="1">
      <c r="A39" s="38"/>
      <c r="B39" s="55"/>
      <c r="C39" s="55"/>
      <c r="D39" s="426"/>
      <c r="E39" s="40"/>
      <c r="F39" s="56"/>
      <c r="G39" s="516"/>
      <c r="H39" s="117"/>
      <c r="I39" s="118"/>
    </row>
    <row r="40" spans="1:13" s="37" customFormat="1" ht="18" customHeight="1">
      <c r="A40" s="38" t="s">
        <v>352</v>
      </c>
      <c r="B40" s="55">
        <f>G40*B13</f>
        <v>0</v>
      </c>
      <c r="C40" s="55">
        <f>G40*C13</f>
        <v>0</v>
      </c>
      <c r="D40" s="426"/>
      <c r="E40" s="40"/>
      <c r="F40" s="56"/>
      <c r="G40" s="516"/>
      <c r="H40" s="254">
        <f>0.13*(G40)</f>
        <v>0</v>
      </c>
      <c r="I40" s="118">
        <f>SUM(G40:H40)</f>
        <v>0</v>
      </c>
    </row>
    <row r="41" spans="1:13" s="37" customFormat="1" ht="18" customHeight="1">
      <c r="A41" s="38" t="s">
        <v>353</v>
      </c>
      <c r="B41" s="55">
        <f>G41*B13</f>
        <v>0</v>
      </c>
      <c r="C41" s="55">
        <f>G41*C13</f>
        <v>0</v>
      </c>
      <c r="D41" s="426"/>
      <c r="E41" s="40"/>
      <c r="F41" s="56"/>
      <c r="G41" s="516"/>
      <c r="H41" s="254">
        <f>0.13*(G41)</f>
        <v>0</v>
      </c>
      <c r="I41" s="118">
        <f>SUM(G41:H41)</f>
        <v>0</v>
      </c>
    </row>
    <row r="42" spans="1:13" s="37" customFormat="1" ht="18" customHeight="1">
      <c r="A42" s="38" t="s">
        <v>337</v>
      </c>
      <c r="B42" s="252"/>
      <c r="C42" s="252"/>
      <c r="D42" s="426">
        <f>G42</f>
        <v>0</v>
      </c>
      <c r="E42" s="253"/>
      <c r="F42" s="253"/>
      <c r="G42" s="516"/>
      <c r="H42" s="254">
        <f>0.13*(G42)</f>
        <v>0</v>
      </c>
      <c r="I42" s="255">
        <f t="shared" ref="I42" si="7">G42+H42</f>
        <v>0</v>
      </c>
      <c r="M42" s="262"/>
    </row>
    <row r="43" spans="1:13" s="37" customFormat="1" ht="18" customHeight="1">
      <c r="A43" s="38"/>
      <c r="B43" s="274"/>
      <c r="C43" s="275"/>
      <c r="D43" s="427"/>
      <c r="E43" s="275"/>
      <c r="F43" s="276"/>
      <c r="G43" s="516"/>
      <c r="H43" s="117"/>
      <c r="I43" s="118"/>
    </row>
    <row r="44" spans="1:13" s="37" customFormat="1" ht="18" customHeight="1">
      <c r="A44" s="38" t="s">
        <v>341</v>
      </c>
      <c r="B44" s="55">
        <f>G44*B13</f>
        <v>0</v>
      </c>
      <c r="C44" s="55">
        <f>G44*C13</f>
        <v>0</v>
      </c>
      <c r="D44" s="426"/>
      <c r="E44" s="40"/>
      <c r="F44" s="56"/>
      <c r="G44" s="516"/>
      <c r="H44" s="254">
        <f>0.13*(G44)</f>
        <v>0</v>
      </c>
      <c r="I44" s="118">
        <f>SUM(G44:H44)</f>
        <v>0</v>
      </c>
    </row>
    <row r="45" spans="1:13" s="37" customFormat="1" ht="18" customHeight="1">
      <c r="A45" s="38" t="s">
        <v>337</v>
      </c>
      <c r="B45" s="252"/>
      <c r="C45" s="252"/>
      <c r="D45" s="426">
        <f>G45</f>
        <v>0</v>
      </c>
      <c r="E45" s="253"/>
      <c r="F45" s="253"/>
      <c r="G45" s="516"/>
      <c r="H45" s="254">
        <f>0.13*(G45)</f>
        <v>0</v>
      </c>
      <c r="I45" s="255">
        <f t="shared" ref="I45" si="8">G45+H45</f>
        <v>0</v>
      </c>
      <c r="M45" s="262"/>
    </row>
    <row r="46" spans="1:13" s="37" customFormat="1" ht="18" customHeight="1">
      <c r="A46" s="38"/>
      <c r="B46" s="55"/>
      <c r="C46" s="55"/>
      <c r="D46" s="426"/>
      <c r="E46" s="40"/>
      <c r="F46" s="56"/>
      <c r="G46" s="516"/>
      <c r="H46" s="254"/>
      <c r="I46" s="118"/>
    </row>
    <row r="47" spans="1:13" s="37" customFormat="1" ht="18" customHeight="1">
      <c r="A47" s="38" t="s">
        <v>242</v>
      </c>
      <c r="B47" s="55">
        <f>G47*B13</f>
        <v>0</v>
      </c>
      <c r="C47" s="55">
        <f>G47*C13</f>
        <v>0</v>
      </c>
      <c r="D47" s="426"/>
      <c r="E47" s="40"/>
      <c r="F47" s="56"/>
      <c r="G47" s="516"/>
      <c r="H47" s="254">
        <f>0.13*(G47)</f>
        <v>0</v>
      </c>
      <c r="I47" s="118">
        <f>SUM(G47+H47)</f>
        <v>0</v>
      </c>
    </row>
    <row r="48" spans="1:13" s="37" customFormat="1" ht="18" customHeight="1">
      <c r="A48" s="38" t="s">
        <v>337</v>
      </c>
      <c r="B48" s="252"/>
      <c r="C48" s="252"/>
      <c r="D48" s="426">
        <f>G48</f>
        <v>0</v>
      </c>
      <c r="E48" s="253"/>
      <c r="F48" s="253"/>
      <c r="G48" s="516"/>
      <c r="H48" s="254">
        <f>0.13*(G48)</f>
        <v>0</v>
      </c>
      <c r="I48" s="255">
        <f t="shared" ref="I48" si="9">G48+H48</f>
        <v>0</v>
      </c>
      <c r="M48" s="262"/>
    </row>
    <row r="49" spans="1:13" s="37" customFormat="1" ht="18" customHeight="1">
      <c r="A49" s="38"/>
      <c r="B49" s="55"/>
      <c r="C49" s="55"/>
      <c r="D49" s="426"/>
      <c r="E49" s="40"/>
      <c r="F49" s="56"/>
      <c r="G49" s="516"/>
      <c r="H49" s="254"/>
      <c r="I49" s="118"/>
    </row>
    <row r="50" spans="1:13" s="37" customFormat="1" ht="18" customHeight="1">
      <c r="A50" s="38" t="s">
        <v>243</v>
      </c>
      <c r="B50" s="55">
        <f>G50*B13</f>
        <v>0</v>
      </c>
      <c r="C50" s="55">
        <f>G50*C13</f>
        <v>0</v>
      </c>
      <c r="D50" s="426"/>
      <c r="E50" s="40"/>
      <c r="F50" s="56"/>
      <c r="G50" s="516"/>
      <c r="H50" s="254">
        <f>0.13*(G50)</f>
        <v>0</v>
      </c>
      <c r="I50" s="118">
        <f>SUM(G50+H50)</f>
        <v>0</v>
      </c>
    </row>
    <row r="51" spans="1:13" s="37" customFormat="1" ht="18" customHeight="1">
      <c r="A51" s="38" t="s">
        <v>337</v>
      </c>
      <c r="B51" s="252"/>
      <c r="C51" s="252"/>
      <c r="D51" s="426">
        <f>G51</f>
        <v>0</v>
      </c>
      <c r="E51" s="253"/>
      <c r="F51" s="253"/>
      <c r="G51" s="516"/>
      <c r="H51" s="254">
        <f>0.13*(G51)</f>
        <v>0</v>
      </c>
      <c r="I51" s="255">
        <f t="shared" ref="I51" si="10">G51+H51</f>
        <v>0</v>
      </c>
      <c r="M51" s="262"/>
    </row>
    <row r="52" spans="1:13" s="37" customFormat="1" ht="18" customHeight="1">
      <c r="A52" s="38"/>
      <c r="B52" s="55"/>
      <c r="C52" s="55"/>
      <c r="D52" s="426"/>
      <c r="E52" s="40"/>
      <c r="F52" s="56"/>
      <c r="G52" s="516"/>
      <c r="H52" s="254"/>
      <c r="I52" s="118"/>
    </row>
    <row r="53" spans="1:13" s="37" customFormat="1" ht="18" customHeight="1">
      <c r="A53" s="38" t="s">
        <v>244</v>
      </c>
      <c r="B53" s="55">
        <f>G53*B13</f>
        <v>0</v>
      </c>
      <c r="C53" s="55">
        <f>G53*C13</f>
        <v>0</v>
      </c>
      <c r="D53" s="426"/>
      <c r="E53" s="40"/>
      <c r="F53" s="56"/>
      <c r="G53" s="516"/>
      <c r="H53" s="254">
        <f>0.13*(G53)</f>
        <v>0</v>
      </c>
      <c r="I53" s="118">
        <f>SUM(G53+H53)</f>
        <v>0</v>
      </c>
    </row>
    <row r="54" spans="1:13" s="37" customFormat="1" ht="18" customHeight="1">
      <c r="A54" s="38" t="s">
        <v>337</v>
      </c>
      <c r="B54" s="252"/>
      <c r="C54" s="252"/>
      <c r="D54" s="426">
        <f>G54</f>
        <v>0</v>
      </c>
      <c r="E54" s="253"/>
      <c r="F54" s="253"/>
      <c r="G54" s="516"/>
      <c r="H54" s="254">
        <f>0.13*(G54)</f>
        <v>0</v>
      </c>
      <c r="I54" s="255">
        <f t="shared" ref="I54" si="11">G54+H54</f>
        <v>0</v>
      </c>
      <c r="M54" s="262"/>
    </row>
    <row r="55" spans="1:13" s="37" customFormat="1" ht="18" customHeight="1">
      <c r="A55" s="38"/>
      <c r="B55" s="274"/>
      <c r="C55" s="275"/>
      <c r="D55" s="275"/>
      <c r="E55" s="275"/>
      <c r="F55" s="276"/>
      <c r="G55" s="517"/>
      <c r="H55" s="117"/>
      <c r="I55" s="118"/>
    </row>
    <row r="56" spans="1:13" s="37" customFormat="1" ht="18" customHeight="1">
      <c r="A56" s="38"/>
      <c r="B56" s="274"/>
      <c r="C56" s="275"/>
      <c r="D56" s="275"/>
      <c r="E56" s="275"/>
      <c r="F56" s="276"/>
      <c r="G56" s="517"/>
      <c r="H56" s="117"/>
      <c r="I56" s="118"/>
    </row>
    <row r="57" spans="1:13" s="37" customFormat="1" ht="18" customHeight="1">
      <c r="A57" s="38"/>
      <c r="B57" s="274"/>
      <c r="C57" s="275"/>
      <c r="D57" s="275"/>
      <c r="E57" s="275"/>
      <c r="F57" s="276"/>
      <c r="G57" s="517"/>
      <c r="H57" s="117"/>
      <c r="I57" s="118"/>
    </row>
    <row r="58" spans="1:13" s="37" customFormat="1" ht="18" customHeight="1">
      <c r="A58" s="38"/>
      <c r="B58" s="274"/>
      <c r="C58" s="275"/>
      <c r="D58" s="275"/>
      <c r="E58" s="275"/>
      <c r="F58" s="276"/>
      <c r="G58" s="517"/>
      <c r="H58" s="117"/>
      <c r="I58" s="118"/>
    </row>
    <row r="59" spans="1:13" ht="15" customHeight="1" thickBot="1">
      <c r="A59" s="21"/>
      <c r="B59" s="4"/>
      <c r="C59" s="1"/>
      <c r="D59" s="1"/>
      <c r="E59" s="7"/>
      <c r="F59" s="13"/>
      <c r="G59" s="518"/>
      <c r="H59" s="7"/>
      <c r="I59" s="22"/>
    </row>
    <row r="60" spans="1:13" ht="0.75" customHeight="1" thickTop="1">
      <c r="A60" s="23" t="s">
        <v>16</v>
      </c>
      <c r="B60" s="2" t="s">
        <v>1</v>
      </c>
      <c r="C60" s="2"/>
      <c r="D60" s="2"/>
      <c r="E60" s="2"/>
      <c r="F60" s="2"/>
      <c r="G60" s="519" t="s">
        <v>1</v>
      </c>
      <c r="H60" s="2" t="s">
        <v>1</v>
      </c>
      <c r="I60" s="24" t="s">
        <v>1</v>
      </c>
    </row>
    <row r="61" spans="1:13" ht="16.5" thickBot="1">
      <c r="A61" s="25" t="s">
        <v>17</v>
      </c>
      <c r="B61" s="683" t="s">
        <v>247</v>
      </c>
      <c r="C61" s="683"/>
      <c r="D61" s="683"/>
      <c r="E61" s="683"/>
      <c r="F61" s="683"/>
      <c r="G61" s="683"/>
      <c r="H61" s="297"/>
      <c r="I61" s="26"/>
    </row>
    <row r="62" spans="1:13" ht="18" customHeight="1" thickTop="1">
      <c r="A62" s="684" t="s">
        <v>35</v>
      </c>
      <c r="B62" s="685"/>
      <c r="C62" s="685"/>
      <c r="D62" s="685"/>
      <c r="E62" s="685"/>
      <c r="F62" s="685"/>
      <c r="G62" s="685"/>
      <c r="H62" s="685"/>
      <c r="I62" s="686"/>
    </row>
    <row r="63" spans="1:13" ht="7.5" customHeight="1">
      <c r="A63" s="16"/>
      <c r="B63" s="9"/>
      <c r="C63" s="9"/>
      <c r="D63" s="9"/>
      <c r="E63" s="9"/>
      <c r="F63" s="9"/>
      <c r="G63" s="422"/>
      <c r="H63" s="9"/>
      <c r="I63" s="27"/>
    </row>
    <row r="64" spans="1:13" ht="15">
      <c r="A64" s="16" t="s">
        <v>26</v>
      </c>
      <c r="B64" s="9"/>
      <c r="C64" s="9"/>
      <c r="D64" s="8"/>
      <c r="E64" s="8"/>
      <c r="F64" s="8"/>
      <c r="G64" s="10"/>
      <c r="H64" s="9"/>
      <c r="I64" s="27"/>
    </row>
    <row r="65" spans="1:9" ht="15">
      <c r="A65" s="16" t="s">
        <v>27</v>
      </c>
      <c r="B65" s="9"/>
      <c r="C65" s="9"/>
      <c r="D65" s="9"/>
      <c r="E65" s="9"/>
      <c r="F65" s="9"/>
      <c r="G65" s="422"/>
      <c r="H65" s="9"/>
      <c r="I65" s="27"/>
    </row>
    <row r="66" spans="1:9" ht="15">
      <c r="A66" s="17" t="s">
        <v>28</v>
      </c>
      <c r="B66" s="10"/>
      <c r="C66" s="11"/>
      <c r="D66" s="11"/>
      <c r="E66" s="9"/>
      <c r="F66" s="9"/>
      <c r="G66" s="422"/>
      <c r="H66" s="9"/>
      <c r="I66" s="27"/>
    </row>
    <row r="67" spans="1:9" ht="15">
      <c r="A67" s="18" t="s">
        <v>29</v>
      </c>
      <c r="B67" s="9"/>
      <c r="C67" s="9"/>
      <c r="D67" s="9"/>
      <c r="E67" s="9"/>
      <c r="F67" s="9"/>
      <c r="G67" s="422"/>
      <c r="H67" s="9"/>
      <c r="I67" s="27"/>
    </row>
    <row r="68" spans="1:9" ht="15">
      <c r="A68" s="18" t="s">
        <v>30</v>
      </c>
      <c r="B68" s="9"/>
      <c r="C68" s="9"/>
      <c r="D68" s="11"/>
      <c r="E68" s="11"/>
      <c r="F68" s="11"/>
      <c r="G68" s="422"/>
      <c r="H68" s="11"/>
      <c r="I68" s="28"/>
    </row>
    <row r="69" spans="1:9" ht="15">
      <c r="A69" s="16" t="s">
        <v>31</v>
      </c>
      <c r="B69" s="9"/>
      <c r="C69" s="9"/>
      <c r="D69" s="9"/>
      <c r="E69" s="9"/>
      <c r="F69" s="9"/>
      <c r="G69" s="422"/>
      <c r="H69" s="9"/>
      <c r="I69" s="27"/>
    </row>
    <row r="70" spans="1:9" ht="15">
      <c r="A70" s="16" t="s">
        <v>32</v>
      </c>
      <c r="B70" s="9"/>
      <c r="C70" s="9"/>
      <c r="D70" s="9"/>
      <c r="E70" s="9"/>
      <c r="F70" s="9"/>
      <c r="G70" s="422"/>
      <c r="H70" s="9"/>
      <c r="I70" s="27"/>
    </row>
    <row r="71" spans="1:9" ht="15">
      <c r="A71" s="16" t="s">
        <v>33</v>
      </c>
      <c r="B71" s="9"/>
      <c r="C71" s="9"/>
      <c r="D71" s="9"/>
      <c r="E71" s="9"/>
      <c r="F71" s="9"/>
      <c r="G71" s="520" t="s">
        <v>389</v>
      </c>
      <c r="H71" s="259"/>
      <c r="I71" s="260"/>
    </row>
    <row r="72" spans="1:9" ht="15">
      <c r="A72" s="18" t="s">
        <v>34</v>
      </c>
      <c r="B72" s="9"/>
      <c r="C72" s="9"/>
      <c r="D72" s="9"/>
      <c r="E72" s="9"/>
      <c r="F72" s="9"/>
      <c r="G72" s="422"/>
      <c r="H72" s="9"/>
      <c r="I72" s="261"/>
    </row>
    <row r="73" spans="1:9" ht="15">
      <c r="A73" s="29" t="s">
        <v>1</v>
      </c>
      <c r="B73" s="3"/>
      <c r="C73" s="3"/>
      <c r="D73" s="3"/>
      <c r="E73" s="3"/>
      <c r="F73" s="3"/>
      <c r="G73" s="520" t="s">
        <v>206</v>
      </c>
      <c r="H73" s="259"/>
      <c r="I73" s="260"/>
    </row>
    <row r="74" spans="1:9" ht="19.5" customHeight="1" thickBot="1">
      <c r="A74" s="30" t="s">
        <v>18</v>
      </c>
      <c r="B74" s="31"/>
      <c r="C74" s="32" t="s">
        <v>19</v>
      </c>
      <c r="D74" s="32"/>
      <c r="E74" s="31" t="s">
        <v>20</v>
      </c>
      <c r="F74" s="31"/>
      <c r="G74" s="521"/>
      <c r="H74" s="34"/>
      <c r="I74" s="35"/>
    </row>
    <row r="75" spans="1:9" ht="16.5" thickTop="1"/>
  </sheetData>
  <mergeCells count="4">
    <mergeCell ref="A1:I1"/>
    <mergeCell ref="D2:F2"/>
    <mergeCell ref="B61:G61"/>
    <mergeCell ref="A62:I62"/>
  </mergeCells>
  <pageMargins left="0.70866141732283472" right="0.70866141732283472" top="0.74803149606299213" bottom="0.74803149606299213" header="0.31496062992125984" footer="0.31496062992125984"/>
  <pageSetup paperSize="5" scale="66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63"/>
  <sheetViews>
    <sheetView view="pageBreakPreview" zoomScaleNormal="100" zoomScaleSheetLayoutView="100" workbookViewId="0">
      <selection activeCell="C148" sqref="C148"/>
    </sheetView>
  </sheetViews>
  <sheetFormatPr defaultRowHeight="15.75"/>
  <cols>
    <col min="1" max="1" width="13.109375" customWidth="1"/>
    <col min="2" max="2" width="11.6640625" customWidth="1"/>
    <col min="3" max="3" width="10.109375" customWidth="1"/>
    <col min="4" max="4" width="9.44140625" customWidth="1"/>
    <col min="5" max="5" width="17.77734375" customWidth="1"/>
    <col min="6" max="6" width="10.77734375" style="503" customWidth="1"/>
    <col min="7" max="7" width="10.77734375" customWidth="1"/>
    <col min="8" max="8" width="16.77734375" customWidth="1"/>
  </cols>
  <sheetData>
    <row r="1" spans="1:8" ht="18.75" thickTop="1">
      <c r="A1" s="695" t="s">
        <v>302</v>
      </c>
      <c r="B1" s="696"/>
      <c r="C1" s="696"/>
      <c r="D1" s="696"/>
      <c r="E1" s="696"/>
      <c r="F1" s="696"/>
      <c r="G1" s="696"/>
      <c r="H1" s="697"/>
    </row>
    <row r="2" spans="1:8">
      <c r="A2" s="319"/>
      <c r="B2" s="308"/>
      <c r="C2" s="308"/>
      <c r="D2" s="308"/>
      <c r="E2" s="308"/>
      <c r="F2" s="504"/>
      <c r="G2" s="308"/>
      <c r="H2" s="327"/>
    </row>
    <row r="3" spans="1:8" ht="15" customHeight="1">
      <c r="A3" s="319"/>
      <c r="B3" s="320"/>
      <c r="C3" s="320"/>
      <c r="D3" s="320"/>
      <c r="E3" s="320"/>
      <c r="F3" s="336"/>
      <c r="G3" s="386" t="s">
        <v>0</v>
      </c>
      <c r="H3" s="323">
        <f>'1000 Series'!I3</f>
        <v>43922</v>
      </c>
    </row>
    <row r="4" spans="1:8" ht="15" customHeight="1">
      <c r="A4" s="387" t="s">
        <v>303</v>
      </c>
      <c r="B4" s="388">
        <f>'1000 Series'!B3</f>
        <v>0</v>
      </c>
      <c r="C4" s="389"/>
      <c r="D4" s="321"/>
      <c r="E4" s="321"/>
      <c r="F4" s="505"/>
      <c r="G4" s="336"/>
      <c r="H4" s="327"/>
    </row>
    <row r="5" spans="1:8" ht="15" customHeight="1">
      <c r="A5" s="387"/>
      <c r="B5" s="390"/>
      <c r="C5" s="321"/>
      <c r="D5" s="321"/>
      <c r="E5" s="321"/>
      <c r="F5" s="504"/>
      <c r="G5" s="391" t="s">
        <v>304</v>
      </c>
      <c r="H5" s="402">
        <f>'1000 Series'!I5</f>
        <v>0</v>
      </c>
    </row>
    <row r="6" spans="1:8" ht="15" customHeight="1">
      <c r="A6" s="387" t="s">
        <v>305</v>
      </c>
      <c r="B6" s="328" t="str">
        <f>'1000 Series'!B4</f>
        <v>1000 SERIES</v>
      </c>
      <c r="C6" s="321"/>
      <c r="D6" s="321"/>
      <c r="E6" s="321"/>
      <c r="F6" s="505"/>
      <c r="G6" s="336"/>
      <c r="H6" s="327"/>
    </row>
    <row r="7" spans="1:8" ht="15" customHeight="1">
      <c r="A7" s="387"/>
      <c r="B7" s="321" t="s">
        <v>1</v>
      </c>
      <c r="C7" s="321"/>
      <c r="D7" s="321"/>
      <c r="E7" s="321"/>
      <c r="F7" s="336"/>
      <c r="G7" s="321" t="s">
        <v>1</v>
      </c>
      <c r="H7" s="327"/>
    </row>
    <row r="8" spans="1:8" ht="15" customHeight="1">
      <c r="A8" s="387" t="s">
        <v>3</v>
      </c>
      <c r="B8" s="328">
        <f>'1000 Series'!B6</f>
        <v>0</v>
      </c>
      <c r="C8" s="332"/>
      <c r="D8" s="332"/>
      <c r="E8" s="321"/>
      <c r="F8" s="336" t="s">
        <v>4</v>
      </c>
      <c r="H8" s="327"/>
    </row>
    <row r="9" spans="1:8" ht="15" customHeight="1">
      <c r="A9" s="387"/>
      <c r="B9" s="321" t="s">
        <v>1</v>
      </c>
      <c r="C9" s="321"/>
      <c r="D9" s="321"/>
      <c r="E9" s="321"/>
      <c r="F9" s="328" t="str">
        <f>'1000 Series'!G8</f>
        <v>April 1, 2020 to March 31, 2021</v>
      </c>
      <c r="G9" s="393"/>
      <c r="H9" s="334"/>
    </row>
    <row r="10" spans="1:8" ht="15" customHeight="1">
      <c r="A10" s="387" t="s">
        <v>296</v>
      </c>
      <c r="B10" s="333" t="str">
        <f>'1000 Series'!B8</f>
        <v>A - 14</v>
      </c>
      <c r="C10" s="321"/>
      <c r="D10" s="321"/>
      <c r="E10" s="321"/>
      <c r="F10" s="504"/>
      <c r="G10" s="321"/>
      <c r="H10" s="327"/>
    </row>
    <row r="11" spans="1:8" ht="15" customHeight="1" thickBot="1">
      <c r="A11" s="394"/>
      <c r="B11" s="395"/>
      <c r="C11" s="396"/>
      <c r="D11" s="396"/>
      <c r="E11" s="396"/>
      <c r="F11" s="395"/>
      <c r="G11" s="698"/>
      <c r="H11" s="699"/>
    </row>
    <row r="12" spans="1:8" ht="21" customHeight="1" thickTop="1" thickBot="1">
      <c r="A12" s="692" t="s">
        <v>297</v>
      </c>
      <c r="B12" s="693"/>
      <c r="C12" s="693"/>
      <c r="D12" s="693"/>
      <c r="E12" s="693"/>
      <c r="F12" s="693"/>
      <c r="G12" s="693"/>
      <c r="H12" s="694"/>
    </row>
    <row r="13" spans="1:8" ht="15" customHeight="1" thickTop="1" thickBot="1">
      <c r="A13" s="337"/>
      <c r="B13" s="338" t="s">
        <v>1</v>
      </c>
      <c r="C13" s="339" t="s">
        <v>1</v>
      </c>
      <c r="D13" s="339"/>
      <c r="E13" s="339" t="s">
        <v>1</v>
      </c>
      <c r="F13" s="340"/>
      <c r="G13" s="341"/>
      <c r="H13" s="342"/>
    </row>
    <row r="14" spans="1:8" ht="15" customHeight="1" thickTop="1" thickBot="1">
      <c r="A14" s="343" t="s">
        <v>7</v>
      </c>
      <c r="B14" s="344"/>
      <c r="C14" s="345"/>
      <c r="D14" s="345"/>
      <c r="E14" s="345"/>
      <c r="F14" s="506" t="s">
        <v>5</v>
      </c>
      <c r="G14" s="84" t="s">
        <v>36</v>
      </c>
      <c r="H14" s="78" t="s">
        <v>6</v>
      </c>
    </row>
    <row r="15" spans="1:8" ht="15" customHeight="1" thickTop="1">
      <c r="A15" s="346"/>
      <c r="B15" s="347"/>
      <c r="C15" s="347"/>
      <c r="D15" s="347"/>
      <c r="E15" s="347"/>
      <c r="F15" s="91"/>
      <c r="G15" s="92"/>
      <c r="H15" s="93"/>
    </row>
    <row r="16" spans="1:8" ht="15" customHeight="1">
      <c r="A16" s="348" t="s">
        <v>11</v>
      </c>
      <c r="B16" s="349" t="s">
        <v>298</v>
      </c>
      <c r="C16" s="349"/>
      <c r="D16" s="349"/>
      <c r="E16" s="349"/>
      <c r="F16" s="99"/>
      <c r="G16" s="100"/>
      <c r="H16" s="101"/>
    </row>
    <row r="17" spans="1:10" ht="15" customHeight="1" thickBot="1">
      <c r="A17" s="350" t="s">
        <v>1</v>
      </c>
      <c r="B17" s="351"/>
      <c r="C17" s="351"/>
      <c r="D17" s="351"/>
      <c r="E17" s="351"/>
      <c r="F17" s="99"/>
      <c r="G17" s="100"/>
      <c r="H17" s="101"/>
    </row>
    <row r="18" spans="1:10" ht="16.350000000000001" customHeight="1" thickTop="1">
      <c r="A18" s="352" t="s">
        <v>15</v>
      </c>
      <c r="B18" s="353"/>
      <c r="C18" s="354"/>
      <c r="D18" s="354"/>
      <c r="E18" s="354"/>
      <c r="F18" s="507"/>
      <c r="G18" s="110"/>
      <c r="H18" s="111"/>
    </row>
    <row r="19" spans="1:10" s="15" customFormat="1" ht="15" customHeight="1">
      <c r="A19" s="410"/>
      <c r="B19" s="360"/>
      <c r="C19" s="361"/>
      <c r="D19" s="361"/>
      <c r="E19" s="362"/>
      <c r="F19" s="508"/>
      <c r="G19" s="361"/>
      <c r="H19" s="362"/>
      <c r="J19" s="403"/>
    </row>
    <row r="20" spans="1:10" s="15" customFormat="1" ht="15" customHeight="1">
      <c r="A20" s="410">
        <v>1010</v>
      </c>
      <c r="B20" s="360" t="s">
        <v>309</v>
      </c>
      <c r="C20" s="361"/>
      <c r="D20" s="361"/>
      <c r="E20" s="362"/>
      <c r="F20" s="538"/>
      <c r="G20" s="254">
        <f>0.13*(F20)</f>
        <v>0</v>
      </c>
      <c r="H20" s="255">
        <f t="shared" ref="H20:H28" si="0">F20+G20</f>
        <v>0</v>
      </c>
      <c r="J20" s="403"/>
    </row>
    <row r="21" spans="1:10" s="15" customFormat="1" ht="15" customHeight="1">
      <c r="A21" s="410"/>
      <c r="B21" s="360" t="s">
        <v>322</v>
      </c>
      <c r="C21" s="361"/>
      <c r="D21" s="361"/>
      <c r="E21" s="362"/>
      <c r="F21" s="538"/>
      <c r="G21" s="254">
        <f>0.13*(F21)</f>
        <v>0</v>
      </c>
      <c r="H21" s="255">
        <f t="shared" si="0"/>
        <v>0</v>
      </c>
      <c r="J21" s="403"/>
    </row>
    <row r="22" spans="1:10" s="15" customFormat="1" ht="15" customHeight="1">
      <c r="A22" s="410"/>
      <c r="B22" s="360" t="s">
        <v>306</v>
      </c>
      <c r="C22" s="361"/>
      <c r="D22" s="361"/>
      <c r="E22" s="362"/>
      <c r="F22" s="538"/>
      <c r="G22" s="254">
        <f t="shared" ref="G22:G23" si="1">0.13*(F22)</f>
        <v>0</v>
      </c>
      <c r="H22" s="255">
        <f t="shared" ref="H22:H23" si="2">F22+G22</f>
        <v>0</v>
      </c>
      <c r="J22" s="403"/>
    </row>
    <row r="23" spans="1:10" s="15" customFormat="1" ht="15" customHeight="1">
      <c r="A23" s="410"/>
      <c r="B23" s="360" t="s">
        <v>308</v>
      </c>
      <c r="C23" s="361"/>
      <c r="D23" s="361"/>
      <c r="E23" s="362"/>
      <c r="F23" s="538"/>
      <c r="G23" s="254">
        <f t="shared" si="1"/>
        <v>0</v>
      </c>
      <c r="H23" s="255">
        <f t="shared" si="2"/>
        <v>0</v>
      </c>
      <c r="I23" s="266"/>
      <c r="J23" s="403"/>
    </row>
    <row r="24" spans="1:10" s="15" customFormat="1" ht="15" customHeight="1">
      <c r="A24" s="410"/>
      <c r="B24" s="360" t="s">
        <v>313</v>
      </c>
      <c r="C24" s="361"/>
      <c r="D24" s="361"/>
      <c r="E24" s="362"/>
      <c r="F24" s="538"/>
      <c r="G24" s="254">
        <f t="shared" ref="G24:G28" si="3">0.13*(F24)</f>
        <v>0</v>
      </c>
      <c r="H24" s="255">
        <f t="shared" si="0"/>
        <v>0</v>
      </c>
      <c r="J24" s="403"/>
    </row>
    <row r="25" spans="1:10" s="15" customFormat="1" ht="15" customHeight="1">
      <c r="A25" s="410"/>
      <c r="B25" s="360" t="s">
        <v>323</v>
      </c>
      <c r="C25" s="361"/>
      <c r="D25" s="361"/>
      <c r="E25" s="362"/>
      <c r="F25" s="538"/>
      <c r="G25" s="254">
        <f t="shared" si="3"/>
        <v>0</v>
      </c>
      <c r="H25" s="255">
        <f t="shared" si="0"/>
        <v>0</v>
      </c>
      <c r="J25" s="403"/>
    </row>
    <row r="26" spans="1:10" s="15" customFormat="1" ht="15" customHeight="1">
      <c r="A26" s="410"/>
      <c r="B26" s="360" t="s">
        <v>314</v>
      </c>
      <c r="C26" s="361"/>
      <c r="D26" s="361"/>
      <c r="E26" s="362"/>
      <c r="F26" s="538"/>
      <c r="G26" s="254">
        <f t="shared" si="3"/>
        <v>0</v>
      </c>
      <c r="H26" s="255">
        <f t="shared" si="0"/>
        <v>0</v>
      </c>
      <c r="J26" s="403"/>
    </row>
    <row r="27" spans="1:10" s="15" customFormat="1" ht="15" customHeight="1">
      <c r="A27" s="410"/>
      <c r="B27" s="360" t="s">
        <v>324</v>
      </c>
      <c r="C27" s="361"/>
      <c r="D27" s="361"/>
      <c r="E27" s="362"/>
      <c r="F27" s="538"/>
      <c r="G27" s="254">
        <f t="shared" si="3"/>
        <v>0</v>
      </c>
      <c r="H27" s="255">
        <f t="shared" si="0"/>
        <v>0</v>
      </c>
      <c r="J27" s="403"/>
    </row>
    <row r="28" spans="1:10" s="15" customFormat="1" ht="15" customHeight="1">
      <c r="A28" s="410"/>
      <c r="B28" s="360" t="s">
        <v>316</v>
      </c>
      <c r="C28" s="361"/>
      <c r="D28" s="361"/>
      <c r="E28" s="362"/>
      <c r="F28" s="538"/>
      <c r="G28" s="254">
        <f t="shared" si="3"/>
        <v>0</v>
      </c>
      <c r="H28" s="255">
        <f t="shared" si="0"/>
        <v>0</v>
      </c>
      <c r="J28" s="403"/>
    </row>
    <row r="29" spans="1:10" s="15" customFormat="1" ht="15" customHeight="1">
      <c r="A29" s="410"/>
      <c r="B29" s="360"/>
      <c r="C29" s="361"/>
      <c r="D29" s="361"/>
      <c r="E29" s="362"/>
      <c r="F29" s="538"/>
      <c r="G29" s="361"/>
      <c r="H29" s="362"/>
      <c r="J29" s="403"/>
    </row>
    <row r="30" spans="1:10" s="15" customFormat="1" ht="15" customHeight="1">
      <c r="A30" s="410">
        <v>1015</v>
      </c>
      <c r="B30" s="360" t="s">
        <v>309</v>
      </c>
      <c r="C30" s="361"/>
      <c r="D30" s="361"/>
      <c r="E30" s="362"/>
      <c r="F30" s="538"/>
      <c r="G30" s="254">
        <f>0.13*(F30)</f>
        <v>0</v>
      </c>
      <c r="H30" s="255">
        <f t="shared" ref="H30:H38" si="4">F30+G30</f>
        <v>0</v>
      </c>
      <c r="J30" s="403"/>
    </row>
    <row r="31" spans="1:10" s="15" customFormat="1" ht="15" customHeight="1">
      <c r="A31" s="410"/>
      <c r="B31" s="360" t="s">
        <v>322</v>
      </c>
      <c r="C31" s="361"/>
      <c r="D31" s="361"/>
      <c r="E31" s="362"/>
      <c r="F31" s="538"/>
      <c r="G31" s="254">
        <f>0.13*(F31)</f>
        <v>0</v>
      </c>
      <c r="H31" s="255">
        <f t="shared" si="4"/>
        <v>0</v>
      </c>
      <c r="J31" s="403"/>
    </row>
    <row r="32" spans="1:10" s="15" customFormat="1" ht="15" customHeight="1">
      <c r="A32" s="410"/>
      <c r="B32" s="360" t="s">
        <v>331</v>
      </c>
      <c r="C32" s="361"/>
      <c r="D32" s="361"/>
      <c r="E32" s="362"/>
      <c r="F32" s="538"/>
      <c r="G32" s="254">
        <f>0.13*(F32)</f>
        <v>0</v>
      </c>
      <c r="H32" s="255">
        <f t="shared" ref="H32" si="5">F32+G32</f>
        <v>0</v>
      </c>
      <c r="J32" s="403"/>
    </row>
    <row r="33" spans="1:10" s="15" customFormat="1" ht="15" customHeight="1">
      <c r="A33" s="410"/>
      <c r="B33" s="360" t="s">
        <v>306</v>
      </c>
      <c r="C33" s="361"/>
      <c r="D33" s="361"/>
      <c r="E33" s="362"/>
      <c r="F33" s="538"/>
      <c r="G33" s="254">
        <f t="shared" ref="G33:G38" si="6">0.13*(F33)</f>
        <v>0</v>
      </c>
      <c r="H33" s="255">
        <f t="shared" si="4"/>
        <v>0</v>
      </c>
      <c r="J33" s="403"/>
    </row>
    <row r="34" spans="1:10" s="15" customFormat="1" ht="15" customHeight="1">
      <c r="A34" s="410"/>
      <c r="B34" s="360" t="s">
        <v>313</v>
      </c>
      <c r="C34" s="361"/>
      <c r="D34" s="361"/>
      <c r="E34" s="362"/>
      <c r="F34" s="538"/>
      <c r="G34" s="254">
        <f t="shared" si="6"/>
        <v>0</v>
      </c>
      <c r="H34" s="255">
        <f t="shared" si="4"/>
        <v>0</v>
      </c>
      <c r="J34" s="403"/>
    </row>
    <row r="35" spans="1:10" s="15" customFormat="1" ht="15" customHeight="1">
      <c r="A35" s="410"/>
      <c r="B35" s="360" t="s">
        <v>323</v>
      </c>
      <c r="C35" s="361"/>
      <c r="D35" s="361"/>
      <c r="E35" s="362"/>
      <c r="F35" s="538"/>
      <c r="G35" s="254">
        <f t="shared" si="6"/>
        <v>0</v>
      </c>
      <c r="H35" s="255">
        <f t="shared" si="4"/>
        <v>0</v>
      </c>
      <c r="J35" s="403"/>
    </row>
    <row r="36" spans="1:10" s="15" customFormat="1" ht="15" customHeight="1">
      <c r="A36" s="410"/>
      <c r="B36" s="360" t="s">
        <v>314</v>
      </c>
      <c r="C36" s="361"/>
      <c r="D36" s="361"/>
      <c r="E36" s="362"/>
      <c r="F36" s="538"/>
      <c r="G36" s="254">
        <f t="shared" si="6"/>
        <v>0</v>
      </c>
      <c r="H36" s="255">
        <f t="shared" si="4"/>
        <v>0</v>
      </c>
      <c r="J36" s="403"/>
    </row>
    <row r="37" spans="1:10" s="15" customFormat="1" ht="15" customHeight="1">
      <c r="A37" s="410"/>
      <c r="B37" s="360" t="s">
        <v>324</v>
      </c>
      <c r="C37" s="361"/>
      <c r="D37" s="361"/>
      <c r="E37" s="362"/>
      <c r="F37" s="538"/>
      <c r="G37" s="254">
        <f t="shared" si="6"/>
        <v>0</v>
      </c>
      <c r="H37" s="255">
        <f t="shared" si="4"/>
        <v>0</v>
      </c>
      <c r="J37" s="403"/>
    </row>
    <row r="38" spans="1:10" s="15" customFormat="1" ht="15" customHeight="1">
      <c r="A38" s="410"/>
      <c r="B38" s="360" t="s">
        <v>316</v>
      </c>
      <c r="C38" s="361"/>
      <c r="D38" s="361"/>
      <c r="E38" s="362"/>
      <c r="F38" s="538"/>
      <c r="G38" s="254">
        <f t="shared" si="6"/>
        <v>0</v>
      </c>
      <c r="H38" s="255">
        <f t="shared" si="4"/>
        <v>0</v>
      </c>
      <c r="J38" s="403"/>
    </row>
    <row r="39" spans="1:10" s="15" customFormat="1" ht="15" customHeight="1">
      <c r="A39" s="410"/>
      <c r="B39" s="360"/>
      <c r="C39" s="361"/>
      <c r="D39" s="361"/>
      <c r="E39" s="362"/>
      <c r="F39" s="538"/>
      <c r="G39" s="361"/>
      <c r="H39" s="362"/>
      <c r="J39" s="403"/>
    </row>
    <row r="40" spans="1:10" s="15" customFormat="1" ht="15" customHeight="1">
      <c r="A40" s="410">
        <v>1016</v>
      </c>
      <c r="B40" s="360" t="s">
        <v>309</v>
      </c>
      <c r="C40" s="361"/>
      <c r="D40" s="361"/>
      <c r="E40" s="362"/>
      <c r="F40" s="538"/>
      <c r="G40" s="254">
        <f>0.13*(F40)</f>
        <v>0</v>
      </c>
      <c r="H40" s="255">
        <f t="shared" ref="H40:H48" si="7">F40+G40</f>
        <v>0</v>
      </c>
      <c r="J40" s="403"/>
    </row>
    <row r="41" spans="1:10" s="15" customFormat="1" ht="15" customHeight="1">
      <c r="A41" s="410"/>
      <c r="B41" s="360" t="s">
        <v>322</v>
      </c>
      <c r="C41" s="361"/>
      <c r="D41" s="361"/>
      <c r="E41" s="362"/>
      <c r="F41" s="538"/>
      <c r="G41" s="254">
        <f>0.13*(F41)</f>
        <v>0</v>
      </c>
      <c r="H41" s="255">
        <f t="shared" si="7"/>
        <v>0</v>
      </c>
      <c r="J41" s="403"/>
    </row>
    <row r="42" spans="1:10" s="15" customFormat="1" ht="15" customHeight="1">
      <c r="A42" s="410"/>
      <c r="B42" s="360" t="s">
        <v>306</v>
      </c>
      <c r="C42" s="361"/>
      <c r="D42" s="361"/>
      <c r="E42" s="362"/>
      <c r="F42" s="538"/>
      <c r="G42" s="254">
        <f t="shared" ref="G42:G48" si="8">0.13*(F42)</f>
        <v>0</v>
      </c>
      <c r="H42" s="255">
        <f t="shared" si="7"/>
        <v>0</v>
      </c>
      <c r="J42" s="403"/>
    </row>
    <row r="43" spans="1:10" s="15" customFormat="1" ht="15" customHeight="1">
      <c r="A43" s="410"/>
      <c r="B43" s="360" t="s">
        <v>308</v>
      </c>
      <c r="C43" s="361"/>
      <c r="D43" s="361"/>
      <c r="E43" s="362"/>
      <c r="F43" s="538"/>
      <c r="G43" s="254">
        <f t="shared" si="8"/>
        <v>0</v>
      </c>
      <c r="H43" s="255">
        <f t="shared" si="7"/>
        <v>0</v>
      </c>
      <c r="J43" s="403"/>
    </row>
    <row r="44" spans="1:10" s="15" customFormat="1" ht="15" customHeight="1">
      <c r="A44" s="410"/>
      <c r="B44" s="360" t="s">
        <v>313</v>
      </c>
      <c r="C44" s="361"/>
      <c r="D44" s="361"/>
      <c r="E44" s="362"/>
      <c r="F44" s="538"/>
      <c r="G44" s="254">
        <f t="shared" si="8"/>
        <v>0</v>
      </c>
      <c r="H44" s="255">
        <f t="shared" si="7"/>
        <v>0</v>
      </c>
      <c r="J44" s="403"/>
    </row>
    <row r="45" spans="1:10" s="15" customFormat="1" ht="15" customHeight="1">
      <c r="A45" s="410"/>
      <c r="B45" s="360" t="s">
        <v>323</v>
      </c>
      <c r="C45" s="361"/>
      <c r="D45" s="361"/>
      <c r="E45" s="362"/>
      <c r="F45" s="538"/>
      <c r="G45" s="254">
        <f t="shared" si="8"/>
        <v>0</v>
      </c>
      <c r="H45" s="255">
        <f t="shared" si="7"/>
        <v>0</v>
      </c>
      <c r="J45" s="403"/>
    </row>
    <row r="46" spans="1:10" s="15" customFormat="1" ht="15" customHeight="1">
      <c r="A46" s="410"/>
      <c r="B46" s="360" t="s">
        <v>314</v>
      </c>
      <c r="C46" s="361"/>
      <c r="D46" s="361"/>
      <c r="E46" s="362"/>
      <c r="F46" s="538"/>
      <c r="G46" s="254">
        <f t="shared" si="8"/>
        <v>0</v>
      </c>
      <c r="H46" s="255">
        <f t="shared" si="7"/>
        <v>0</v>
      </c>
      <c r="J46" s="403"/>
    </row>
    <row r="47" spans="1:10" s="15" customFormat="1" ht="15" customHeight="1">
      <c r="A47" s="410"/>
      <c r="B47" s="360" t="s">
        <v>324</v>
      </c>
      <c r="C47" s="361"/>
      <c r="D47" s="361"/>
      <c r="E47" s="362"/>
      <c r="F47" s="538"/>
      <c r="G47" s="254">
        <f t="shared" si="8"/>
        <v>0</v>
      </c>
      <c r="H47" s="255">
        <f t="shared" si="7"/>
        <v>0</v>
      </c>
      <c r="J47" s="403"/>
    </row>
    <row r="48" spans="1:10" s="15" customFormat="1" ht="15" customHeight="1">
      <c r="A48" s="410"/>
      <c r="B48" s="360" t="s">
        <v>316</v>
      </c>
      <c r="C48" s="361"/>
      <c r="D48" s="361"/>
      <c r="E48" s="362"/>
      <c r="F48" s="538"/>
      <c r="G48" s="254">
        <f t="shared" si="8"/>
        <v>0</v>
      </c>
      <c r="H48" s="255">
        <f t="shared" si="7"/>
        <v>0</v>
      </c>
      <c r="J48" s="403"/>
    </row>
    <row r="49" spans="1:10" s="15" customFormat="1" ht="15" customHeight="1">
      <c r="A49" s="410"/>
      <c r="B49" s="360"/>
      <c r="C49" s="361"/>
      <c r="D49" s="361"/>
      <c r="E49" s="362"/>
      <c r="F49" s="538"/>
      <c r="G49" s="361"/>
      <c r="H49" s="362"/>
      <c r="J49" s="403"/>
    </row>
    <row r="50" spans="1:10" s="15" customFormat="1" ht="15" customHeight="1">
      <c r="A50" s="410">
        <v>1020</v>
      </c>
      <c r="B50" s="360" t="s">
        <v>309</v>
      </c>
      <c r="C50" s="361"/>
      <c r="D50" s="361"/>
      <c r="E50" s="362"/>
      <c r="F50" s="538"/>
      <c r="G50" s="254">
        <f>0.13*(F50)</f>
        <v>0</v>
      </c>
      <c r="H50" s="255">
        <f t="shared" ref="H50:H55" si="9">F50+G50</f>
        <v>0</v>
      </c>
      <c r="J50" s="403"/>
    </row>
    <row r="51" spans="1:10" s="15" customFormat="1" ht="15" customHeight="1">
      <c r="A51" s="410"/>
      <c r="B51" s="360" t="s">
        <v>322</v>
      </c>
      <c r="C51" s="361"/>
      <c r="D51" s="361"/>
      <c r="E51" s="362"/>
      <c r="F51" s="538"/>
      <c r="G51" s="254">
        <f>0.13*(F51)</f>
        <v>0</v>
      </c>
      <c r="H51" s="255">
        <f t="shared" si="9"/>
        <v>0</v>
      </c>
      <c r="J51" s="403"/>
    </row>
    <row r="52" spans="1:10" s="15" customFormat="1" ht="15" customHeight="1">
      <c r="A52" s="410"/>
      <c r="B52" s="360" t="s">
        <v>310</v>
      </c>
      <c r="C52" s="361"/>
      <c r="D52" s="361"/>
      <c r="E52" s="362"/>
      <c r="F52" s="538"/>
      <c r="G52" s="254">
        <f t="shared" ref="G52" si="10">0.13*(F52)</f>
        <v>0</v>
      </c>
      <c r="H52" s="255">
        <f t="shared" si="9"/>
        <v>0</v>
      </c>
    </row>
    <row r="53" spans="1:10" s="15" customFormat="1" ht="15" customHeight="1">
      <c r="A53" s="410"/>
      <c r="B53" s="360" t="s">
        <v>354</v>
      </c>
      <c r="C53" s="424"/>
      <c r="D53" s="424"/>
      <c r="E53" s="362"/>
      <c r="F53" s="538"/>
      <c r="G53" s="254">
        <f t="shared" ref="G53:G54" si="11">0.13*(F53)</f>
        <v>0</v>
      </c>
      <c r="H53" s="255">
        <f t="shared" ref="H53:H54" si="12">F53+G53</f>
        <v>0</v>
      </c>
    </row>
    <row r="54" spans="1:10" s="266" customFormat="1" ht="15" customHeight="1">
      <c r="A54" s="404"/>
      <c r="B54" s="360" t="s">
        <v>387</v>
      </c>
      <c r="C54" s="424"/>
      <c r="D54" s="424"/>
      <c r="E54" s="362"/>
      <c r="F54" s="539"/>
      <c r="G54" s="434">
        <f t="shared" si="11"/>
        <v>0</v>
      </c>
      <c r="H54" s="435">
        <f t="shared" si="12"/>
        <v>0</v>
      </c>
    </row>
    <row r="55" spans="1:10" s="15" customFormat="1" ht="15" customHeight="1">
      <c r="A55" s="410"/>
      <c r="B55" s="360" t="s">
        <v>308</v>
      </c>
      <c r="C55" s="361"/>
      <c r="D55" s="361"/>
      <c r="E55" s="362"/>
      <c r="F55" s="538"/>
      <c r="G55" s="254">
        <f t="shared" ref="G55" si="13">0.13*(F55)</f>
        <v>0</v>
      </c>
      <c r="H55" s="255">
        <f t="shared" si="9"/>
        <v>0</v>
      </c>
      <c r="J55" s="403"/>
    </row>
    <row r="56" spans="1:10" s="15" customFormat="1" ht="15" customHeight="1">
      <c r="A56" s="410"/>
      <c r="B56" s="360" t="s">
        <v>313</v>
      </c>
      <c r="C56" s="361"/>
      <c r="D56" s="361"/>
      <c r="E56" s="362"/>
      <c r="F56" s="538"/>
      <c r="G56" s="254">
        <f>0.13*(F56)</f>
        <v>0</v>
      </c>
      <c r="H56" s="255">
        <f>F56+G56</f>
        <v>0</v>
      </c>
      <c r="J56" s="403"/>
    </row>
    <row r="57" spans="1:10" s="15" customFormat="1" ht="15" customHeight="1">
      <c r="A57" s="410"/>
      <c r="B57" s="360" t="s">
        <v>323</v>
      </c>
      <c r="C57" s="361"/>
      <c r="D57" s="361"/>
      <c r="E57" s="362"/>
      <c r="F57" s="538"/>
      <c r="G57" s="254">
        <f>0.13*(F57)</f>
        <v>0</v>
      </c>
      <c r="H57" s="255">
        <f>F57+G57</f>
        <v>0</v>
      </c>
      <c r="J57" s="403"/>
    </row>
    <row r="58" spans="1:10" s="15" customFormat="1" ht="15" customHeight="1">
      <c r="A58" s="410"/>
      <c r="B58" s="360" t="s">
        <v>314</v>
      </c>
      <c r="C58" s="361"/>
      <c r="D58" s="361"/>
      <c r="E58" s="362"/>
      <c r="F58" s="538"/>
      <c r="G58" s="254">
        <f>0.13*(F58)</f>
        <v>0</v>
      </c>
      <c r="H58" s="255">
        <f>F58+G58</f>
        <v>0</v>
      </c>
      <c r="J58" s="403"/>
    </row>
    <row r="59" spans="1:10" s="15" customFormat="1" ht="15" customHeight="1">
      <c r="A59" s="410"/>
      <c r="B59" s="360" t="s">
        <v>324</v>
      </c>
      <c r="C59" s="361"/>
      <c r="D59" s="361"/>
      <c r="E59" s="362"/>
      <c r="F59" s="538"/>
      <c r="G59" s="254">
        <f>0.13*(F59)</f>
        <v>0</v>
      </c>
      <c r="H59" s="255">
        <f>F59+G59</f>
        <v>0</v>
      </c>
      <c r="J59" s="403"/>
    </row>
    <row r="60" spans="1:10" s="15" customFormat="1" ht="15" customHeight="1">
      <c r="A60" s="410"/>
      <c r="B60" s="360" t="s">
        <v>316</v>
      </c>
      <c r="C60" s="361"/>
      <c r="D60" s="361"/>
      <c r="E60" s="362"/>
      <c r="F60" s="538"/>
      <c r="G60" s="254">
        <f>0.13*(F60)</f>
        <v>0</v>
      </c>
      <c r="H60" s="255">
        <f>F60+G60</f>
        <v>0</v>
      </c>
      <c r="J60" s="403"/>
    </row>
    <row r="61" spans="1:10" s="15" customFormat="1" ht="15" customHeight="1">
      <c r="A61" s="410"/>
      <c r="B61" s="360"/>
      <c r="C61" s="424"/>
      <c r="D61" s="424"/>
      <c r="E61" s="362"/>
      <c r="F61" s="538"/>
      <c r="G61" s="254"/>
      <c r="H61" s="255"/>
      <c r="J61" s="403"/>
    </row>
    <row r="62" spans="1:10" s="15" customFormat="1" ht="15" customHeight="1">
      <c r="A62" s="410"/>
      <c r="B62" s="360"/>
      <c r="C62" s="424"/>
      <c r="D62" s="424"/>
      <c r="E62" s="362"/>
      <c r="F62" s="538"/>
      <c r="G62" s="254"/>
      <c r="H62" s="255"/>
      <c r="J62" s="403"/>
    </row>
    <row r="63" spans="1:10" s="15" customFormat="1" ht="15" customHeight="1">
      <c r="A63" s="410"/>
      <c r="B63" s="360"/>
      <c r="C63" s="424"/>
      <c r="D63" s="424"/>
      <c r="E63" s="362"/>
      <c r="F63" s="538"/>
      <c r="G63" s="254"/>
      <c r="H63" s="255"/>
      <c r="J63" s="403"/>
    </row>
    <row r="64" spans="1:10" s="15" customFormat="1" ht="15" customHeight="1">
      <c r="A64" s="410"/>
      <c r="B64" s="360"/>
      <c r="C64" s="424"/>
      <c r="D64" s="424"/>
      <c r="E64" s="362"/>
      <c r="F64" s="538"/>
      <c r="G64" s="254"/>
      <c r="H64" s="255"/>
      <c r="J64" s="403"/>
    </row>
    <row r="65" spans="1:10" s="15" customFormat="1" ht="15" customHeight="1">
      <c r="A65" s="410"/>
      <c r="B65" s="360"/>
      <c r="C65" s="424"/>
      <c r="D65" s="424"/>
      <c r="E65" s="362"/>
      <c r="F65" s="538"/>
      <c r="G65" s="254"/>
      <c r="H65" s="255"/>
      <c r="J65" s="403"/>
    </row>
    <row r="66" spans="1:10" s="15" customFormat="1" ht="15" customHeight="1">
      <c r="A66" s="410"/>
      <c r="B66" s="360"/>
      <c r="C66" s="424"/>
      <c r="D66" s="424"/>
      <c r="E66" s="362"/>
      <c r="F66" s="538"/>
      <c r="G66" s="254"/>
      <c r="H66" s="255"/>
      <c r="J66" s="403"/>
    </row>
    <row r="67" spans="1:10" s="15" customFormat="1" ht="15" customHeight="1">
      <c r="A67" s="410"/>
      <c r="B67" s="360"/>
      <c r="C67" s="424"/>
      <c r="D67" s="424"/>
      <c r="E67" s="362"/>
      <c r="F67" s="538"/>
      <c r="G67" s="254"/>
      <c r="H67" s="255"/>
      <c r="J67" s="403"/>
    </row>
    <row r="68" spans="1:10" s="15" customFormat="1" ht="15" customHeight="1">
      <c r="A68" s="410"/>
      <c r="B68" s="360"/>
      <c r="C68" s="424"/>
      <c r="D68" s="424"/>
      <c r="E68" s="362"/>
      <c r="F68" s="538"/>
      <c r="G68" s="254"/>
      <c r="H68" s="255"/>
      <c r="J68" s="403"/>
    </row>
    <row r="69" spans="1:10" s="15" customFormat="1" ht="15" customHeight="1">
      <c r="A69" s="410"/>
      <c r="B69" s="360"/>
      <c r="C69" s="361"/>
      <c r="D69" s="361"/>
      <c r="E69" s="362"/>
      <c r="F69" s="538"/>
      <c r="G69" s="361"/>
      <c r="H69" s="362"/>
      <c r="J69" s="403"/>
    </row>
    <row r="70" spans="1:10" ht="18.75">
      <c r="A70" s="406"/>
      <c r="B70" s="311"/>
      <c r="C70" s="311"/>
      <c r="D70" s="311"/>
      <c r="E70" s="264"/>
      <c r="F70" s="541"/>
      <c r="G70" s="364"/>
      <c r="H70" s="365"/>
    </row>
    <row r="71" spans="1:10" ht="18.75">
      <c r="A71" s="407"/>
      <c r="B71" s="267"/>
      <c r="C71" s="267"/>
      <c r="D71" s="267"/>
      <c r="E71" s="9"/>
      <c r="F71" s="542"/>
      <c r="G71" s="366" t="s">
        <v>205</v>
      </c>
      <c r="H71" s="285"/>
    </row>
    <row r="72" spans="1:10" ht="18.75">
      <c r="A72" s="407"/>
      <c r="B72" s="267"/>
      <c r="C72" s="267"/>
      <c r="D72" s="267"/>
      <c r="E72" s="9"/>
      <c r="F72" s="542"/>
      <c r="G72" s="9"/>
      <c r="H72" s="286"/>
    </row>
    <row r="73" spans="1:10" ht="19.5" thickBot="1">
      <c r="A73" s="418"/>
      <c r="B73" s="419"/>
      <c r="C73" s="419"/>
      <c r="D73" s="419"/>
      <c r="E73" s="420"/>
      <c r="F73" s="543"/>
      <c r="G73" s="420" t="s">
        <v>206</v>
      </c>
      <c r="H73" s="421"/>
    </row>
    <row r="74" spans="1:10" s="15" customFormat="1" ht="15" customHeight="1">
      <c r="A74" s="412">
        <v>1026</v>
      </c>
      <c r="B74" s="413" t="s">
        <v>309</v>
      </c>
      <c r="C74" s="414"/>
      <c r="D74" s="414"/>
      <c r="E74" s="415"/>
      <c r="F74" s="538"/>
      <c r="G74" s="416">
        <f t="shared" ref="G74:G85" si="14">0.13*(F74)</f>
        <v>0</v>
      </c>
      <c r="H74" s="417">
        <f t="shared" ref="H74:H85" si="15">F74+G74</f>
        <v>0</v>
      </c>
      <c r="J74" s="403"/>
    </row>
    <row r="75" spans="1:10" s="15" customFormat="1" ht="15" customHeight="1">
      <c r="A75" s="410"/>
      <c r="B75" s="360" t="s">
        <v>322</v>
      </c>
      <c r="C75" s="361"/>
      <c r="D75" s="361"/>
      <c r="E75" s="362"/>
      <c r="F75" s="538"/>
      <c r="G75" s="254">
        <f t="shared" si="14"/>
        <v>0</v>
      </c>
      <c r="H75" s="255">
        <f t="shared" si="15"/>
        <v>0</v>
      </c>
      <c r="J75" s="403"/>
    </row>
    <row r="76" spans="1:10" s="15" customFormat="1" ht="15" customHeight="1">
      <c r="A76" s="410"/>
      <c r="B76" s="360" t="s">
        <v>310</v>
      </c>
      <c r="C76" s="361"/>
      <c r="D76" s="361"/>
      <c r="E76" s="362"/>
      <c r="F76" s="538"/>
      <c r="G76" s="254">
        <f t="shared" si="14"/>
        <v>0</v>
      </c>
      <c r="H76" s="255">
        <f t="shared" si="15"/>
        <v>0</v>
      </c>
      <c r="J76" s="403"/>
    </row>
    <row r="77" spans="1:10" s="15" customFormat="1" ht="15" customHeight="1">
      <c r="A77" s="410"/>
      <c r="B77" s="360" t="s">
        <v>338</v>
      </c>
      <c r="C77" s="361"/>
      <c r="D77" s="361"/>
      <c r="E77" s="362"/>
      <c r="F77" s="538"/>
      <c r="G77" s="254">
        <f t="shared" si="14"/>
        <v>0</v>
      </c>
      <c r="H77" s="255">
        <f t="shared" si="15"/>
        <v>0</v>
      </c>
      <c r="I77" s="266"/>
      <c r="J77" s="403"/>
    </row>
    <row r="78" spans="1:10" s="15" customFormat="1" ht="15" customHeight="1">
      <c r="A78" s="410"/>
      <c r="B78" s="360" t="s">
        <v>339</v>
      </c>
      <c r="C78" s="361"/>
      <c r="D78" s="361"/>
      <c r="E78" s="362"/>
      <c r="F78" s="538"/>
      <c r="G78" s="254">
        <f t="shared" si="14"/>
        <v>0</v>
      </c>
      <c r="H78" s="255">
        <f t="shared" si="15"/>
        <v>0</v>
      </c>
      <c r="J78" s="403"/>
    </row>
    <row r="79" spans="1:10" s="15" customFormat="1" ht="15" customHeight="1">
      <c r="A79" s="410"/>
      <c r="B79" s="360" t="s">
        <v>306</v>
      </c>
      <c r="C79" s="361"/>
      <c r="D79" s="361"/>
      <c r="E79" s="362"/>
      <c r="F79" s="538"/>
      <c r="G79" s="254">
        <f t="shared" si="14"/>
        <v>0</v>
      </c>
      <c r="H79" s="255">
        <f t="shared" si="15"/>
        <v>0</v>
      </c>
      <c r="J79" s="403"/>
    </row>
    <row r="80" spans="1:10" s="15" customFormat="1" ht="15" customHeight="1">
      <c r="A80" s="410"/>
      <c r="B80" s="360" t="s">
        <v>308</v>
      </c>
      <c r="C80" s="361"/>
      <c r="D80" s="361"/>
      <c r="E80" s="362"/>
      <c r="F80" s="538"/>
      <c r="G80" s="254">
        <f t="shared" si="14"/>
        <v>0</v>
      </c>
      <c r="H80" s="255">
        <f t="shared" si="15"/>
        <v>0</v>
      </c>
      <c r="J80" s="403"/>
    </row>
    <row r="81" spans="1:10" s="15" customFormat="1" ht="15" customHeight="1">
      <c r="A81" s="410"/>
      <c r="B81" s="360" t="s">
        <v>313</v>
      </c>
      <c r="C81" s="361"/>
      <c r="D81" s="361"/>
      <c r="E81" s="362"/>
      <c r="F81" s="538"/>
      <c r="G81" s="254">
        <f t="shared" si="14"/>
        <v>0</v>
      </c>
      <c r="H81" s="255">
        <f t="shared" si="15"/>
        <v>0</v>
      </c>
      <c r="J81" s="403"/>
    </row>
    <row r="82" spans="1:10" s="15" customFormat="1" ht="15" customHeight="1">
      <c r="A82" s="410"/>
      <c r="B82" s="360" t="s">
        <v>323</v>
      </c>
      <c r="C82" s="361"/>
      <c r="D82" s="361"/>
      <c r="E82" s="362"/>
      <c r="F82" s="538"/>
      <c r="G82" s="254">
        <f t="shared" si="14"/>
        <v>0</v>
      </c>
      <c r="H82" s="255">
        <f t="shared" si="15"/>
        <v>0</v>
      </c>
      <c r="J82" s="403"/>
    </row>
    <row r="83" spans="1:10" s="15" customFormat="1" ht="15" customHeight="1">
      <c r="A83" s="410"/>
      <c r="B83" s="360" t="s">
        <v>314</v>
      </c>
      <c r="C83" s="361"/>
      <c r="D83" s="361"/>
      <c r="E83" s="362"/>
      <c r="F83" s="538"/>
      <c r="G83" s="254">
        <f t="shared" si="14"/>
        <v>0</v>
      </c>
      <c r="H83" s="255">
        <f t="shared" si="15"/>
        <v>0</v>
      </c>
      <c r="J83" s="403"/>
    </row>
    <row r="84" spans="1:10" s="15" customFormat="1" ht="15" customHeight="1">
      <c r="A84" s="410"/>
      <c r="B84" s="360" t="s">
        <v>324</v>
      </c>
      <c r="C84" s="361"/>
      <c r="D84" s="361"/>
      <c r="E84" s="362"/>
      <c r="F84" s="538"/>
      <c r="G84" s="254">
        <f t="shared" si="14"/>
        <v>0</v>
      </c>
      <c r="H84" s="255">
        <f t="shared" si="15"/>
        <v>0</v>
      </c>
      <c r="J84" s="403"/>
    </row>
    <row r="85" spans="1:10" s="15" customFormat="1" ht="15" customHeight="1">
      <c r="A85" s="410"/>
      <c r="B85" s="360" t="s">
        <v>316</v>
      </c>
      <c r="C85" s="361"/>
      <c r="D85" s="361"/>
      <c r="E85" s="362"/>
      <c r="F85" s="538"/>
      <c r="G85" s="254">
        <f t="shared" si="14"/>
        <v>0</v>
      </c>
      <c r="H85" s="255">
        <f t="shared" si="15"/>
        <v>0</v>
      </c>
      <c r="J85" s="403"/>
    </row>
    <row r="86" spans="1:10" s="15" customFormat="1" ht="15" customHeight="1">
      <c r="A86" s="410"/>
      <c r="B86" s="360"/>
      <c r="C86" s="361"/>
      <c r="D86" s="361"/>
      <c r="E86" s="362"/>
      <c r="F86" s="538"/>
      <c r="G86" s="361"/>
      <c r="H86" s="362"/>
      <c r="J86" s="403"/>
    </row>
    <row r="87" spans="1:10" s="15" customFormat="1" ht="15" customHeight="1">
      <c r="A87" s="410">
        <v>1030</v>
      </c>
      <c r="B87" s="360" t="s">
        <v>309</v>
      </c>
      <c r="C87" s="361"/>
      <c r="D87" s="361"/>
      <c r="E87" s="362"/>
      <c r="F87" s="538"/>
      <c r="G87" s="254">
        <f>0.13*(F87)</f>
        <v>0</v>
      </c>
      <c r="H87" s="255">
        <f t="shared" ref="H87:H95" si="16">F87+G87</f>
        <v>0</v>
      </c>
      <c r="J87" s="403"/>
    </row>
    <row r="88" spans="1:10" s="15" customFormat="1" ht="15" customHeight="1">
      <c r="A88" s="410"/>
      <c r="B88" s="360" t="s">
        <v>322</v>
      </c>
      <c r="C88" s="361"/>
      <c r="D88" s="361"/>
      <c r="E88" s="362"/>
      <c r="F88" s="538"/>
      <c r="G88" s="254">
        <f>0.13*(F88)</f>
        <v>0</v>
      </c>
      <c r="H88" s="255">
        <f t="shared" si="16"/>
        <v>0</v>
      </c>
      <c r="J88" s="403"/>
    </row>
    <row r="89" spans="1:10" s="15" customFormat="1" ht="15" customHeight="1">
      <c r="A89" s="410"/>
      <c r="B89" s="360" t="s">
        <v>340</v>
      </c>
      <c r="C89" s="361"/>
      <c r="D89" s="361"/>
      <c r="E89" s="362"/>
      <c r="F89" s="538"/>
      <c r="G89" s="254">
        <f t="shared" ref="G89:G95" si="17">0.13*(F89)</f>
        <v>0</v>
      </c>
      <c r="H89" s="255">
        <f t="shared" si="16"/>
        <v>0</v>
      </c>
      <c r="J89" s="403"/>
    </row>
    <row r="90" spans="1:10" s="15" customFormat="1" ht="15" customHeight="1">
      <c r="A90" s="410"/>
      <c r="B90" s="360" t="s">
        <v>308</v>
      </c>
      <c r="C90" s="361"/>
      <c r="D90" s="361"/>
      <c r="E90" s="362"/>
      <c r="F90" s="538"/>
      <c r="G90" s="254">
        <f t="shared" si="17"/>
        <v>0</v>
      </c>
      <c r="H90" s="255">
        <f t="shared" si="16"/>
        <v>0</v>
      </c>
      <c r="J90" s="403"/>
    </row>
    <row r="91" spans="1:10" s="15" customFormat="1" ht="15" customHeight="1">
      <c r="A91" s="410"/>
      <c r="B91" s="360" t="s">
        <v>313</v>
      </c>
      <c r="C91" s="361"/>
      <c r="D91" s="361"/>
      <c r="E91" s="362"/>
      <c r="F91" s="538"/>
      <c r="G91" s="254">
        <f t="shared" si="17"/>
        <v>0</v>
      </c>
      <c r="H91" s="255">
        <f t="shared" si="16"/>
        <v>0</v>
      </c>
      <c r="J91" s="403"/>
    </row>
    <row r="92" spans="1:10" s="15" customFormat="1" ht="15" customHeight="1">
      <c r="A92" s="410"/>
      <c r="B92" s="360" t="s">
        <v>323</v>
      </c>
      <c r="C92" s="361"/>
      <c r="D92" s="361"/>
      <c r="E92" s="362"/>
      <c r="F92" s="538"/>
      <c r="G92" s="254">
        <f t="shared" si="17"/>
        <v>0</v>
      </c>
      <c r="H92" s="255">
        <f t="shared" si="16"/>
        <v>0</v>
      </c>
      <c r="J92" s="403"/>
    </row>
    <row r="93" spans="1:10" s="15" customFormat="1" ht="15" customHeight="1">
      <c r="A93" s="410"/>
      <c r="B93" s="360" t="s">
        <v>314</v>
      </c>
      <c r="C93" s="361"/>
      <c r="D93" s="361"/>
      <c r="E93" s="362"/>
      <c r="F93" s="538"/>
      <c r="G93" s="254">
        <f t="shared" si="17"/>
        <v>0</v>
      </c>
      <c r="H93" s="255">
        <f t="shared" si="16"/>
        <v>0</v>
      </c>
      <c r="J93" s="403"/>
    </row>
    <row r="94" spans="1:10" s="15" customFormat="1" ht="15" customHeight="1">
      <c r="A94" s="410"/>
      <c r="B94" s="360" t="s">
        <v>324</v>
      </c>
      <c r="C94" s="361"/>
      <c r="D94" s="361"/>
      <c r="E94" s="362"/>
      <c r="F94" s="538"/>
      <c r="G94" s="254">
        <f t="shared" si="17"/>
        <v>0</v>
      </c>
      <c r="H94" s="255">
        <f t="shared" si="16"/>
        <v>0</v>
      </c>
      <c r="J94" s="403"/>
    </row>
    <row r="95" spans="1:10" s="15" customFormat="1" ht="15" customHeight="1">
      <c r="A95" s="410"/>
      <c r="B95" s="360" t="s">
        <v>316</v>
      </c>
      <c r="C95" s="361"/>
      <c r="D95" s="361"/>
      <c r="E95" s="362"/>
      <c r="F95" s="538"/>
      <c r="G95" s="254">
        <f t="shared" si="17"/>
        <v>0</v>
      </c>
      <c r="H95" s="255">
        <f t="shared" si="16"/>
        <v>0</v>
      </c>
      <c r="I95"/>
      <c r="J95" s="403"/>
    </row>
    <row r="96" spans="1:10" s="15" customFormat="1" ht="15" customHeight="1">
      <c r="A96" s="410"/>
      <c r="B96" s="360"/>
      <c r="C96" s="361"/>
      <c r="D96" s="361"/>
      <c r="E96" s="362"/>
      <c r="F96" s="538"/>
      <c r="G96" s="361"/>
      <c r="H96" s="362"/>
      <c r="J96" s="403"/>
    </row>
    <row r="97" spans="1:10" s="15" customFormat="1" ht="15" customHeight="1">
      <c r="A97" s="410">
        <v>1035</v>
      </c>
      <c r="B97" s="360" t="s">
        <v>309</v>
      </c>
      <c r="C97" s="361"/>
      <c r="D97" s="361"/>
      <c r="E97" s="362"/>
      <c r="F97" s="538"/>
      <c r="G97" s="254">
        <f>0.13*(F97)</f>
        <v>0</v>
      </c>
      <c r="H97" s="255">
        <f t="shared" ref="H97:H107" si="18">F97+G97</f>
        <v>0</v>
      </c>
      <c r="J97" s="403"/>
    </row>
    <row r="98" spans="1:10" s="15" customFormat="1" ht="15" customHeight="1">
      <c r="A98" s="410"/>
      <c r="B98" s="360" t="s">
        <v>322</v>
      </c>
      <c r="C98" s="361"/>
      <c r="D98" s="361"/>
      <c r="E98" s="362"/>
      <c r="F98" s="538"/>
      <c r="G98" s="254">
        <f>0.13*(F98)</f>
        <v>0</v>
      </c>
      <c r="H98" s="255">
        <f t="shared" si="18"/>
        <v>0</v>
      </c>
      <c r="J98" s="403"/>
    </row>
    <row r="99" spans="1:10" s="266" customFormat="1" ht="15" customHeight="1">
      <c r="A99" s="404"/>
      <c r="B99" s="360" t="s">
        <v>388</v>
      </c>
      <c r="C99" s="424"/>
      <c r="D99" s="424"/>
      <c r="E99" s="362"/>
      <c r="F99" s="539"/>
      <c r="G99" s="434">
        <f t="shared" ref="G99" si="19">0.13*(F99)</f>
        <v>0</v>
      </c>
      <c r="H99" s="435">
        <f t="shared" si="18"/>
        <v>0</v>
      </c>
    </row>
    <row r="100" spans="1:10" s="15" customFormat="1" ht="15" customHeight="1">
      <c r="A100" s="410"/>
      <c r="B100" s="360" t="s">
        <v>340</v>
      </c>
      <c r="C100" s="361"/>
      <c r="D100" s="361"/>
      <c r="E100" s="362"/>
      <c r="F100" s="538"/>
      <c r="G100" s="254">
        <f t="shared" ref="G100" si="20">0.13*(F100)</f>
        <v>0</v>
      </c>
      <c r="H100" s="255">
        <f t="shared" si="18"/>
        <v>0</v>
      </c>
      <c r="J100" s="403"/>
    </row>
    <row r="101" spans="1:10" s="15" customFormat="1" ht="15" customHeight="1">
      <c r="A101" s="410"/>
      <c r="B101" s="360" t="s">
        <v>306</v>
      </c>
      <c r="C101" s="361"/>
      <c r="D101" s="361"/>
      <c r="E101" s="362"/>
      <c r="F101" s="538"/>
      <c r="G101" s="254">
        <f t="shared" ref="G101" si="21">0.13*(F101)</f>
        <v>0</v>
      </c>
      <c r="H101" s="255">
        <f t="shared" si="18"/>
        <v>0</v>
      </c>
      <c r="J101" s="403"/>
    </row>
    <row r="102" spans="1:10" s="15" customFormat="1" ht="15" customHeight="1">
      <c r="A102" s="410"/>
      <c r="B102" s="360" t="s">
        <v>355</v>
      </c>
      <c r="C102" s="361"/>
      <c r="D102" s="361"/>
      <c r="E102" s="362"/>
      <c r="F102" s="538"/>
      <c r="G102" s="254">
        <f t="shared" ref="G102:G107" si="22">0.13*(F102)</f>
        <v>0</v>
      </c>
      <c r="H102" s="255">
        <f t="shared" si="18"/>
        <v>0</v>
      </c>
      <c r="J102" s="403"/>
    </row>
    <row r="103" spans="1:10" s="15" customFormat="1" ht="15" customHeight="1">
      <c r="A103" s="410"/>
      <c r="B103" s="360" t="s">
        <v>313</v>
      </c>
      <c r="C103" s="361"/>
      <c r="D103" s="361"/>
      <c r="E103" s="362"/>
      <c r="F103" s="538"/>
      <c r="G103" s="254">
        <f t="shared" si="22"/>
        <v>0</v>
      </c>
      <c r="H103" s="255">
        <f t="shared" si="18"/>
        <v>0</v>
      </c>
      <c r="J103" s="403"/>
    </row>
    <row r="104" spans="1:10" s="15" customFormat="1" ht="15" customHeight="1">
      <c r="A104" s="410"/>
      <c r="B104" s="360" t="s">
        <v>323</v>
      </c>
      <c r="C104" s="361"/>
      <c r="D104" s="361"/>
      <c r="E104" s="362"/>
      <c r="F104" s="538"/>
      <c r="G104" s="254">
        <f t="shared" si="22"/>
        <v>0</v>
      </c>
      <c r="H104" s="255">
        <f t="shared" si="18"/>
        <v>0</v>
      </c>
      <c r="J104" s="403"/>
    </row>
    <row r="105" spans="1:10" s="15" customFormat="1" ht="15" customHeight="1">
      <c r="A105" s="410"/>
      <c r="B105" s="360" t="s">
        <v>314</v>
      </c>
      <c r="C105" s="361"/>
      <c r="D105" s="361"/>
      <c r="E105" s="362"/>
      <c r="F105" s="538"/>
      <c r="G105" s="254">
        <f t="shared" si="22"/>
        <v>0</v>
      </c>
      <c r="H105" s="255">
        <f t="shared" si="18"/>
        <v>0</v>
      </c>
      <c r="J105" s="403"/>
    </row>
    <row r="106" spans="1:10" s="15" customFormat="1" ht="15" customHeight="1">
      <c r="A106" s="410"/>
      <c r="B106" s="360" t="s">
        <v>324</v>
      </c>
      <c r="C106" s="361"/>
      <c r="D106" s="361"/>
      <c r="E106" s="362"/>
      <c r="F106" s="538"/>
      <c r="G106" s="254">
        <f t="shared" si="22"/>
        <v>0</v>
      </c>
      <c r="H106" s="255">
        <f t="shared" si="18"/>
        <v>0</v>
      </c>
      <c r="J106" s="403"/>
    </row>
    <row r="107" spans="1:10" s="15" customFormat="1" ht="15" customHeight="1">
      <c r="A107" s="410"/>
      <c r="B107" s="360" t="s">
        <v>316</v>
      </c>
      <c r="C107" s="361"/>
      <c r="D107" s="361"/>
      <c r="E107" s="362"/>
      <c r="F107" s="538"/>
      <c r="G107" s="254">
        <f t="shared" si="22"/>
        <v>0</v>
      </c>
      <c r="H107" s="255">
        <f t="shared" si="18"/>
        <v>0</v>
      </c>
      <c r="J107" s="403"/>
    </row>
    <row r="108" spans="1:10" s="15" customFormat="1" ht="15" customHeight="1">
      <c r="A108" s="410"/>
      <c r="B108" s="360"/>
      <c r="C108" s="361"/>
      <c r="D108" s="361"/>
      <c r="E108" s="362"/>
      <c r="F108" s="538"/>
      <c r="G108" s="361"/>
      <c r="H108" s="362"/>
      <c r="J108" s="403"/>
    </row>
    <row r="109" spans="1:10" s="15" customFormat="1" ht="15" customHeight="1">
      <c r="A109" s="410">
        <v>1046</v>
      </c>
      <c r="B109" s="360" t="s">
        <v>309</v>
      </c>
      <c r="C109" s="361"/>
      <c r="D109" s="361"/>
      <c r="E109" s="362"/>
      <c r="F109" s="538"/>
      <c r="G109" s="254">
        <f>0.13*(F109)</f>
        <v>0</v>
      </c>
      <c r="H109" s="255">
        <f t="shared" ref="H109:H115" si="23">F109+G109</f>
        <v>0</v>
      </c>
      <c r="J109" s="403"/>
    </row>
    <row r="110" spans="1:10" s="15" customFormat="1" ht="15" customHeight="1">
      <c r="A110" s="410"/>
      <c r="B110" s="360" t="s">
        <v>322</v>
      </c>
      <c r="C110" s="361"/>
      <c r="D110" s="361"/>
      <c r="E110" s="362"/>
      <c r="F110" s="538"/>
      <c r="G110" s="254">
        <f>0.13*(F110)</f>
        <v>0</v>
      </c>
      <c r="H110" s="255">
        <f t="shared" si="23"/>
        <v>0</v>
      </c>
      <c r="J110" s="403"/>
    </row>
    <row r="111" spans="1:10" s="15" customFormat="1" ht="15" customHeight="1">
      <c r="A111" s="410"/>
      <c r="B111" s="360" t="s">
        <v>342</v>
      </c>
      <c r="C111" s="361"/>
      <c r="D111" s="361"/>
      <c r="E111" s="362"/>
      <c r="F111" s="538"/>
      <c r="G111" s="254">
        <f>0.13*(F111)</f>
        <v>0</v>
      </c>
      <c r="H111" s="255">
        <f t="shared" ref="H111" si="24">F111+G111</f>
        <v>0</v>
      </c>
      <c r="J111" s="403"/>
    </row>
    <row r="112" spans="1:10" s="15" customFormat="1" ht="15" customHeight="1">
      <c r="A112" s="410"/>
      <c r="B112" s="360" t="s">
        <v>306</v>
      </c>
      <c r="C112" s="361"/>
      <c r="D112" s="361"/>
      <c r="E112" s="362"/>
      <c r="F112" s="538"/>
      <c r="G112" s="254">
        <f t="shared" ref="G112:G115" si="25">0.13*(F112)</f>
        <v>0</v>
      </c>
      <c r="H112" s="255">
        <f t="shared" si="23"/>
        <v>0</v>
      </c>
      <c r="J112" s="403"/>
    </row>
    <row r="113" spans="1:10" s="15" customFormat="1" ht="15" customHeight="1">
      <c r="A113" s="410"/>
      <c r="B113" s="360" t="s">
        <v>308</v>
      </c>
      <c r="C113" s="361"/>
      <c r="D113" s="361"/>
      <c r="E113" s="362"/>
      <c r="F113" s="538"/>
      <c r="G113" s="254">
        <f t="shared" si="25"/>
        <v>0</v>
      </c>
      <c r="H113" s="255">
        <f t="shared" si="23"/>
        <v>0</v>
      </c>
      <c r="J113" s="403"/>
    </row>
    <row r="114" spans="1:10" s="15" customFormat="1" ht="15" customHeight="1">
      <c r="A114" s="410"/>
      <c r="B114" s="360" t="s">
        <v>313</v>
      </c>
      <c r="C114" s="361"/>
      <c r="D114" s="361"/>
      <c r="E114" s="362"/>
      <c r="F114" s="538"/>
      <c r="G114" s="254">
        <f t="shared" si="25"/>
        <v>0</v>
      </c>
      <c r="H114" s="255">
        <f t="shared" si="23"/>
        <v>0</v>
      </c>
      <c r="I114" s="266"/>
      <c r="J114" s="403"/>
    </row>
    <row r="115" spans="1:10" s="15" customFormat="1" ht="15" customHeight="1">
      <c r="A115" s="410"/>
      <c r="B115" s="360" t="s">
        <v>323</v>
      </c>
      <c r="C115" s="361"/>
      <c r="D115" s="361"/>
      <c r="E115" s="362"/>
      <c r="F115" s="538"/>
      <c r="G115" s="254">
        <f t="shared" si="25"/>
        <v>0</v>
      </c>
      <c r="H115" s="255">
        <f t="shared" si="23"/>
        <v>0</v>
      </c>
      <c r="J115" s="403"/>
    </row>
    <row r="116" spans="1:10" s="15" customFormat="1" ht="15" customHeight="1">
      <c r="A116" s="410"/>
      <c r="B116" s="360" t="s">
        <v>314</v>
      </c>
      <c r="C116" s="361"/>
      <c r="D116" s="361"/>
      <c r="E116" s="362"/>
      <c r="F116" s="538"/>
      <c r="G116" s="254">
        <f>0.13*(F116)</f>
        <v>0</v>
      </c>
      <c r="H116" s="255">
        <f>F116+G116</f>
        <v>0</v>
      </c>
      <c r="J116" s="403"/>
    </row>
    <row r="117" spans="1:10" s="15" customFormat="1" ht="15" customHeight="1">
      <c r="A117" s="410"/>
      <c r="B117" s="360" t="s">
        <v>324</v>
      </c>
      <c r="C117" s="361"/>
      <c r="D117" s="361"/>
      <c r="E117" s="362"/>
      <c r="F117" s="538"/>
      <c r="G117" s="254">
        <f>0.13*(F117)</f>
        <v>0</v>
      </c>
      <c r="H117" s="255">
        <f>F117+G117</f>
        <v>0</v>
      </c>
      <c r="J117" s="403"/>
    </row>
    <row r="118" spans="1:10" s="15" customFormat="1" ht="15" customHeight="1">
      <c r="A118" s="410"/>
      <c r="B118" s="360" t="s">
        <v>316</v>
      </c>
      <c r="C118" s="361"/>
      <c r="D118" s="361"/>
      <c r="E118" s="362"/>
      <c r="F118" s="538"/>
      <c r="G118" s="254">
        <f>0.13*(F118)</f>
        <v>0</v>
      </c>
      <c r="H118" s="255">
        <f>F118+G118</f>
        <v>0</v>
      </c>
      <c r="J118" s="403"/>
    </row>
    <row r="119" spans="1:10" s="15" customFormat="1" ht="15" customHeight="1">
      <c r="A119" s="410"/>
      <c r="B119" s="360"/>
      <c r="C119" s="424"/>
      <c r="D119" s="424"/>
      <c r="E119" s="362"/>
      <c r="F119" s="538"/>
      <c r="G119" s="254"/>
      <c r="H119" s="255"/>
      <c r="J119" s="403"/>
    </row>
    <row r="120" spans="1:10" s="15" customFormat="1" ht="15" customHeight="1">
      <c r="A120" s="410"/>
      <c r="B120" s="360"/>
      <c r="C120" s="424"/>
      <c r="D120" s="424"/>
      <c r="E120" s="362"/>
      <c r="F120" s="538"/>
      <c r="G120" s="254"/>
      <c r="H120" s="255"/>
      <c r="J120" s="403"/>
    </row>
    <row r="121" spans="1:10" s="15" customFormat="1" ht="15" customHeight="1">
      <c r="A121" s="410"/>
      <c r="B121" s="360"/>
      <c r="C121" s="424"/>
      <c r="D121" s="424"/>
      <c r="E121" s="362"/>
      <c r="F121" s="538"/>
      <c r="G121" s="254"/>
      <c r="H121" s="255"/>
      <c r="J121" s="403"/>
    </row>
    <row r="122" spans="1:10" s="15" customFormat="1" ht="15" customHeight="1">
      <c r="A122" s="410"/>
      <c r="B122" s="360"/>
      <c r="C122" s="424"/>
      <c r="D122" s="424"/>
      <c r="E122" s="362"/>
      <c r="F122" s="538"/>
      <c r="G122" s="254"/>
      <c r="H122" s="255"/>
      <c r="J122" s="403"/>
    </row>
    <row r="123" spans="1:10" ht="18.75">
      <c r="A123" s="406"/>
      <c r="B123" s="311"/>
      <c r="C123" s="311"/>
      <c r="D123" s="311"/>
      <c r="E123" s="264"/>
      <c r="F123" s="541"/>
      <c r="G123" s="364"/>
      <c r="H123" s="365"/>
    </row>
    <row r="124" spans="1:10" ht="18.75">
      <c r="A124" s="407"/>
      <c r="B124" s="267"/>
      <c r="C124" s="267"/>
      <c r="D124" s="267"/>
      <c r="E124" s="9"/>
      <c r="F124" s="542"/>
      <c r="G124" s="259" t="s">
        <v>389</v>
      </c>
      <c r="H124" s="285"/>
    </row>
    <row r="125" spans="1:10" ht="18.75">
      <c r="A125" s="407"/>
      <c r="B125" s="267"/>
      <c r="C125" s="267"/>
      <c r="D125" s="267"/>
      <c r="E125" s="9"/>
      <c r="F125" s="542"/>
      <c r="G125" s="9"/>
      <c r="H125" s="286"/>
    </row>
    <row r="126" spans="1:10" ht="18.75">
      <c r="A126" s="408"/>
      <c r="B126" s="267"/>
      <c r="C126" s="267"/>
      <c r="D126" s="267"/>
      <c r="E126" s="9"/>
      <c r="F126" s="542"/>
      <c r="G126" s="366" t="s">
        <v>206</v>
      </c>
      <c r="H126" s="285"/>
    </row>
    <row r="127" spans="1:10" ht="19.5" thickBot="1">
      <c r="A127" s="409"/>
      <c r="B127" s="289"/>
      <c r="C127" s="289"/>
      <c r="D127" s="289"/>
      <c r="E127" s="290"/>
      <c r="F127" s="543"/>
      <c r="G127" s="290"/>
      <c r="H127" s="291"/>
    </row>
    <row r="128" spans="1:10" s="15" customFormat="1" ht="15" customHeight="1" thickTop="1">
      <c r="A128" s="410">
        <v>1050</v>
      </c>
      <c r="B128" s="360" t="s">
        <v>309</v>
      </c>
      <c r="C128" s="361"/>
      <c r="D128" s="361"/>
      <c r="E128" s="362"/>
      <c r="F128" s="538"/>
      <c r="G128" s="254">
        <f>0.13*(F128)</f>
        <v>0</v>
      </c>
      <c r="H128" s="255">
        <f t="shared" ref="H128:H135" si="26">F128+G128</f>
        <v>0</v>
      </c>
      <c r="J128" s="403"/>
    </row>
    <row r="129" spans="1:10" s="15" customFormat="1" ht="15" customHeight="1">
      <c r="A129" s="410"/>
      <c r="B129" s="360" t="s">
        <v>322</v>
      </c>
      <c r="C129" s="361"/>
      <c r="D129" s="361"/>
      <c r="E129" s="362"/>
      <c r="F129" s="538"/>
      <c r="G129" s="254">
        <f>0.13*(F129)</f>
        <v>0</v>
      </c>
      <c r="H129" s="255">
        <f t="shared" si="26"/>
        <v>0</v>
      </c>
      <c r="J129" s="403"/>
    </row>
    <row r="130" spans="1:10" s="15" customFormat="1" ht="15" customHeight="1">
      <c r="A130" s="410"/>
      <c r="B130" s="360" t="s">
        <v>308</v>
      </c>
      <c r="C130" s="361"/>
      <c r="D130" s="361"/>
      <c r="E130" s="362"/>
      <c r="F130" s="538"/>
      <c r="G130" s="254">
        <f t="shared" ref="G130:G135" si="27">0.13*(F130)</f>
        <v>0</v>
      </c>
      <c r="H130" s="255">
        <f t="shared" si="26"/>
        <v>0</v>
      </c>
      <c r="J130" s="403"/>
    </row>
    <row r="131" spans="1:10" s="15" customFormat="1" ht="15" customHeight="1">
      <c r="A131" s="410"/>
      <c r="B131" s="360" t="s">
        <v>313</v>
      </c>
      <c r="C131" s="361"/>
      <c r="D131" s="361"/>
      <c r="E131" s="362"/>
      <c r="F131" s="538"/>
      <c r="G131" s="254">
        <f t="shared" si="27"/>
        <v>0</v>
      </c>
      <c r="H131" s="255">
        <f t="shared" si="26"/>
        <v>0</v>
      </c>
      <c r="J131" s="403"/>
    </row>
    <row r="132" spans="1:10" s="15" customFormat="1" ht="15" customHeight="1">
      <c r="A132" s="410"/>
      <c r="B132" s="360" t="s">
        <v>323</v>
      </c>
      <c r="C132" s="361"/>
      <c r="D132" s="361"/>
      <c r="E132" s="362"/>
      <c r="F132" s="538"/>
      <c r="G132" s="254">
        <f t="shared" si="27"/>
        <v>0</v>
      </c>
      <c r="H132" s="255">
        <f t="shared" si="26"/>
        <v>0</v>
      </c>
      <c r="J132" s="403"/>
    </row>
    <row r="133" spans="1:10" s="15" customFormat="1" ht="15" customHeight="1">
      <c r="A133" s="410"/>
      <c r="B133" s="360" t="s">
        <v>314</v>
      </c>
      <c r="C133" s="361"/>
      <c r="D133" s="361"/>
      <c r="E133" s="362"/>
      <c r="F133" s="538"/>
      <c r="G133" s="254">
        <f t="shared" si="27"/>
        <v>0</v>
      </c>
      <c r="H133" s="255">
        <f t="shared" si="26"/>
        <v>0</v>
      </c>
      <c r="J133" s="403"/>
    </row>
    <row r="134" spans="1:10" s="15" customFormat="1" ht="15" customHeight="1">
      <c r="A134" s="410"/>
      <c r="B134" s="360" t="s">
        <v>324</v>
      </c>
      <c r="C134" s="361"/>
      <c r="D134" s="361"/>
      <c r="E134" s="362"/>
      <c r="F134" s="538"/>
      <c r="G134" s="254">
        <f t="shared" si="27"/>
        <v>0</v>
      </c>
      <c r="H134" s="255">
        <f t="shared" si="26"/>
        <v>0</v>
      </c>
      <c r="I134"/>
      <c r="J134" s="403"/>
    </row>
    <row r="135" spans="1:10" s="15" customFormat="1" ht="15" customHeight="1">
      <c r="A135" s="410"/>
      <c r="B135" s="360" t="s">
        <v>316</v>
      </c>
      <c r="C135" s="361"/>
      <c r="D135" s="361"/>
      <c r="E135" s="362"/>
      <c r="F135" s="538"/>
      <c r="G135" s="254">
        <f t="shared" si="27"/>
        <v>0</v>
      </c>
      <c r="H135" s="255">
        <f t="shared" si="26"/>
        <v>0</v>
      </c>
      <c r="I135" s="266"/>
      <c r="J135" s="403"/>
    </row>
    <row r="136" spans="1:10" s="15" customFormat="1" ht="15" customHeight="1">
      <c r="A136" s="410"/>
      <c r="B136" s="360"/>
      <c r="C136" s="361"/>
      <c r="D136" s="361"/>
      <c r="E136" s="362"/>
      <c r="F136" s="538"/>
      <c r="G136" s="361"/>
      <c r="H136" s="362"/>
      <c r="J136" s="403"/>
    </row>
    <row r="137" spans="1:10" s="15" customFormat="1" ht="15" customHeight="1">
      <c r="A137" s="410">
        <v>1086</v>
      </c>
      <c r="B137" s="360" t="s">
        <v>309</v>
      </c>
      <c r="C137" s="361"/>
      <c r="D137" s="361"/>
      <c r="E137" s="362"/>
      <c r="F137" s="538"/>
      <c r="G137" s="254">
        <f>0.13*(F137)</f>
        <v>0</v>
      </c>
      <c r="H137" s="255">
        <f t="shared" ref="H137:H146" si="28">F137+G137</f>
        <v>0</v>
      </c>
      <c r="J137" s="403"/>
    </row>
    <row r="138" spans="1:10" s="15" customFormat="1" ht="15" customHeight="1">
      <c r="A138" s="355"/>
      <c r="B138" s="360" t="s">
        <v>322</v>
      </c>
      <c r="C138" s="361"/>
      <c r="D138" s="361"/>
      <c r="E138" s="362"/>
      <c r="F138" s="538"/>
      <c r="G138" s="254">
        <f>0.13*(F138)</f>
        <v>0</v>
      </c>
      <c r="H138" s="255">
        <f t="shared" si="28"/>
        <v>0</v>
      </c>
      <c r="J138" s="403"/>
    </row>
    <row r="139" spans="1:10" s="15" customFormat="1" ht="15" customHeight="1">
      <c r="A139" s="355"/>
      <c r="B139" s="360" t="s">
        <v>306</v>
      </c>
      <c r="C139" s="361"/>
      <c r="D139" s="361"/>
      <c r="E139" s="362"/>
      <c r="F139" s="538"/>
      <c r="G139" s="254">
        <f t="shared" ref="G139:G146" si="29">0.13*(F139)</f>
        <v>0</v>
      </c>
      <c r="H139" s="255">
        <f t="shared" si="28"/>
        <v>0</v>
      </c>
      <c r="J139" s="403"/>
    </row>
    <row r="140" spans="1:10" s="15" customFormat="1" ht="15" customHeight="1">
      <c r="A140" s="355"/>
      <c r="B140" s="360" t="s">
        <v>343</v>
      </c>
      <c r="C140" s="361"/>
      <c r="D140" s="361"/>
      <c r="E140" s="362"/>
      <c r="F140" s="538"/>
      <c r="G140" s="254">
        <f t="shared" si="29"/>
        <v>0</v>
      </c>
      <c r="H140" s="255">
        <f t="shared" si="28"/>
        <v>0</v>
      </c>
      <c r="J140" s="403"/>
    </row>
    <row r="141" spans="1:10" s="15" customFormat="1" ht="15" customHeight="1">
      <c r="A141" s="355"/>
      <c r="B141" s="360" t="s">
        <v>344</v>
      </c>
      <c r="C141" s="361"/>
      <c r="D141" s="361"/>
      <c r="E141" s="362"/>
      <c r="F141" s="538"/>
      <c r="G141" s="254">
        <f t="shared" si="29"/>
        <v>0</v>
      </c>
      <c r="H141" s="255">
        <f t="shared" ref="H141" si="30">F141+G141</f>
        <v>0</v>
      </c>
      <c r="J141" s="403"/>
    </row>
    <row r="142" spans="1:10" s="15" customFormat="1" ht="15" customHeight="1">
      <c r="A142" s="355"/>
      <c r="B142" s="360" t="s">
        <v>313</v>
      </c>
      <c r="C142" s="361"/>
      <c r="D142" s="361"/>
      <c r="E142" s="362"/>
      <c r="F142" s="538"/>
      <c r="G142" s="254">
        <f t="shared" si="29"/>
        <v>0</v>
      </c>
      <c r="H142" s="255">
        <f t="shared" si="28"/>
        <v>0</v>
      </c>
      <c r="J142" s="403"/>
    </row>
    <row r="143" spans="1:10" s="15" customFormat="1" ht="15" customHeight="1">
      <c r="A143" s="355"/>
      <c r="B143" s="360" t="s">
        <v>323</v>
      </c>
      <c r="C143" s="361"/>
      <c r="D143" s="361"/>
      <c r="E143" s="362"/>
      <c r="F143" s="538"/>
      <c r="G143" s="254">
        <f t="shared" si="29"/>
        <v>0</v>
      </c>
      <c r="H143" s="255">
        <f t="shared" si="28"/>
        <v>0</v>
      </c>
      <c r="J143" s="403"/>
    </row>
    <row r="144" spans="1:10" s="15" customFormat="1" ht="15" customHeight="1">
      <c r="A144" s="355"/>
      <c r="B144" s="360" t="s">
        <v>314</v>
      </c>
      <c r="C144" s="361"/>
      <c r="D144" s="361"/>
      <c r="E144" s="362"/>
      <c r="F144" s="538"/>
      <c r="G144" s="254">
        <f t="shared" si="29"/>
        <v>0</v>
      </c>
      <c r="H144" s="255">
        <f t="shared" si="28"/>
        <v>0</v>
      </c>
      <c r="J144" s="403"/>
    </row>
    <row r="145" spans="1:10" s="15" customFormat="1" ht="15" customHeight="1">
      <c r="A145" s="355"/>
      <c r="B145" s="360" t="s">
        <v>324</v>
      </c>
      <c r="C145" s="361"/>
      <c r="D145" s="361"/>
      <c r="E145" s="362"/>
      <c r="F145" s="538"/>
      <c r="G145" s="254">
        <f t="shared" si="29"/>
        <v>0</v>
      </c>
      <c r="H145" s="255">
        <f t="shared" si="28"/>
        <v>0</v>
      </c>
      <c r="I145"/>
      <c r="J145" s="403"/>
    </row>
    <row r="146" spans="1:10" s="15" customFormat="1" ht="15" customHeight="1">
      <c r="A146" s="355"/>
      <c r="B146" s="360" t="s">
        <v>316</v>
      </c>
      <c r="C146" s="361"/>
      <c r="D146" s="361"/>
      <c r="E146" s="362"/>
      <c r="F146" s="538"/>
      <c r="G146" s="254">
        <f t="shared" si="29"/>
        <v>0</v>
      </c>
      <c r="H146" s="255">
        <f t="shared" si="28"/>
        <v>0</v>
      </c>
      <c r="J146" s="403"/>
    </row>
    <row r="147" spans="1:10" s="15" customFormat="1" ht="15" customHeight="1" thickBot="1">
      <c r="A147" s="367"/>
      <c r="B147" s="368"/>
      <c r="C147" s="370"/>
      <c r="D147" s="370"/>
      <c r="E147" s="371"/>
      <c r="F147" s="509"/>
      <c r="G147" s="370"/>
      <c r="H147" s="371"/>
      <c r="J147" s="403"/>
    </row>
    <row r="148" spans="1:10" ht="14.25" customHeight="1" thickTop="1" thickBot="1">
      <c r="A148" s="372" t="s">
        <v>17</v>
      </c>
      <c r="B148" s="373" t="str">
        <f>'100 Series'!B59:G59</f>
        <v xml:space="preserve">     Hourly Rate for repairs and authorized service outside of contractual obligations is: </v>
      </c>
      <c r="C148" s="373"/>
      <c r="D148" s="373"/>
      <c r="E148" s="373"/>
      <c r="F148" s="510"/>
      <c r="G148" s="374"/>
      <c r="H148" s="261"/>
    </row>
    <row r="149" spans="1:10" ht="10.5" customHeight="1" thickTop="1">
      <c r="A149" s="16"/>
      <c r="B149" s="9"/>
      <c r="C149" s="9"/>
      <c r="D149" s="9"/>
      <c r="E149" s="9"/>
      <c r="F149" s="422"/>
      <c r="G149" s="9"/>
      <c r="H149" s="24" t="s">
        <v>1</v>
      </c>
    </row>
    <row r="150" spans="1:10" ht="12" customHeight="1">
      <c r="A150" s="16"/>
      <c r="B150" s="10" t="s">
        <v>300</v>
      </c>
      <c r="C150" s="9"/>
      <c r="D150" s="9"/>
      <c r="E150" s="9"/>
      <c r="F150" s="422"/>
      <c r="G150" s="9"/>
      <c r="H150" s="261"/>
    </row>
    <row r="151" spans="1:10" ht="9" customHeight="1">
      <c r="A151" s="16"/>
      <c r="B151" s="9"/>
      <c r="C151" s="9"/>
      <c r="D151" s="9"/>
      <c r="E151" s="9"/>
      <c r="F151" s="422"/>
      <c r="G151" s="9"/>
      <c r="H151" s="261"/>
    </row>
    <row r="152" spans="1:10" ht="15">
      <c r="A152" s="16" t="s">
        <v>26</v>
      </c>
      <c r="B152" s="9"/>
      <c r="C152" s="9"/>
      <c r="D152" s="9"/>
      <c r="E152" s="8"/>
      <c r="F152" s="10"/>
      <c r="G152" s="8"/>
      <c r="H152" s="261"/>
    </row>
    <row r="153" spans="1:10" ht="15">
      <c r="A153" s="16" t="s">
        <v>27</v>
      </c>
      <c r="B153" s="9"/>
      <c r="C153" s="9"/>
      <c r="D153" s="9"/>
      <c r="E153" s="9"/>
      <c r="F153" s="422"/>
      <c r="G153" s="9"/>
      <c r="H153" s="261"/>
    </row>
    <row r="154" spans="1:10" ht="15">
      <c r="A154" s="16" t="s">
        <v>28</v>
      </c>
      <c r="B154" s="10"/>
      <c r="C154" s="11"/>
      <c r="D154" s="11"/>
      <c r="E154" s="11"/>
      <c r="F154" s="422"/>
      <c r="G154" s="9"/>
      <c r="H154" s="261"/>
    </row>
    <row r="155" spans="1:10" ht="15">
      <c r="A155" s="375" t="s">
        <v>29</v>
      </c>
      <c r="B155" s="9"/>
      <c r="C155" s="9"/>
      <c r="D155" s="9"/>
      <c r="E155" s="9"/>
      <c r="F155" s="422"/>
      <c r="G155" s="9"/>
      <c r="H155" s="261"/>
    </row>
    <row r="156" spans="1:10" ht="15">
      <c r="A156" s="375" t="s">
        <v>30</v>
      </c>
      <c r="B156" s="9"/>
      <c r="C156" s="9"/>
      <c r="D156" s="9"/>
      <c r="E156" s="11"/>
      <c r="F156" s="422"/>
      <c r="G156" s="11"/>
      <c r="H156" s="376"/>
    </row>
    <row r="157" spans="1:10" ht="15">
      <c r="A157" s="16" t="s">
        <v>31</v>
      </c>
      <c r="B157" s="9"/>
      <c r="C157" s="9"/>
      <c r="D157" s="9"/>
      <c r="E157" s="9"/>
      <c r="F157" s="422"/>
      <c r="G157" s="9"/>
      <c r="H157" s="261"/>
    </row>
    <row r="158" spans="1:10" ht="15">
      <c r="A158" s="16" t="s">
        <v>32</v>
      </c>
      <c r="B158" s="9"/>
      <c r="C158" s="9"/>
      <c r="D158" s="9"/>
      <c r="E158" s="9"/>
      <c r="F158" s="422"/>
      <c r="G158" s="9"/>
      <c r="H158" s="261"/>
    </row>
    <row r="159" spans="1:10" ht="15">
      <c r="A159" s="16" t="s">
        <v>33</v>
      </c>
      <c r="B159" s="9"/>
      <c r="C159" s="9"/>
      <c r="D159" s="9"/>
      <c r="E159" s="9"/>
      <c r="F159" s="520" t="s">
        <v>389</v>
      </c>
      <c r="G159" s="377"/>
      <c r="H159" s="378"/>
    </row>
    <row r="160" spans="1:10" ht="15">
      <c r="A160" s="375" t="s">
        <v>34</v>
      </c>
      <c r="B160" s="9"/>
      <c r="C160" s="9"/>
      <c r="D160" s="9"/>
      <c r="E160" s="9"/>
      <c r="F160" s="511"/>
      <c r="G160" s="379"/>
      <c r="H160" s="380"/>
    </row>
    <row r="161" spans="1:8" ht="15">
      <c r="A161" s="16"/>
      <c r="B161" s="9"/>
      <c r="C161" s="9"/>
      <c r="D161" s="9"/>
      <c r="E161" s="9"/>
      <c r="F161" s="512" t="s">
        <v>206</v>
      </c>
      <c r="G161" s="366"/>
      <c r="H161" s="260"/>
    </row>
    <row r="162" spans="1:8" ht="16.5" thickBot="1">
      <c r="A162" s="381" t="s">
        <v>301</v>
      </c>
      <c r="B162" s="382"/>
      <c r="C162" s="383" t="s">
        <v>19</v>
      </c>
      <c r="D162" s="383"/>
      <c r="E162" s="382" t="s">
        <v>20</v>
      </c>
      <c r="F162" s="382"/>
      <c r="G162" s="384"/>
      <c r="H162" s="385"/>
    </row>
    <row r="163" spans="1:8" ht="16.5" thickTop="1"/>
  </sheetData>
  <mergeCells count="3">
    <mergeCell ref="A1:H1"/>
    <mergeCell ref="G11:H11"/>
    <mergeCell ref="A12:H12"/>
  </mergeCells>
  <pageMargins left="0.70866141732283472" right="0.70866141732283472" top="0.74803149606299213" bottom="0.74803149606299213" header="0.31496062992125984" footer="0.31496062992125984"/>
  <pageSetup paperSize="5" scale="75" fitToHeight="0" orientation="portrait" r:id="rId1"/>
  <headerFooter>
    <oddFooter>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6EE91-7CAB-43AC-8FDA-8ADCAD378869}">
  <sheetPr>
    <pageSetUpPr fitToPage="1"/>
  </sheetPr>
  <dimension ref="A1:M77"/>
  <sheetViews>
    <sheetView workbookViewId="0">
      <selection activeCell="E24" sqref="E24"/>
    </sheetView>
  </sheetViews>
  <sheetFormatPr defaultRowHeight="15"/>
  <cols>
    <col min="1" max="1" width="16.77734375" style="562" customWidth="1"/>
    <col min="2" max="2" width="13.77734375" style="562" customWidth="1"/>
    <col min="3" max="3" width="12.33203125" style="562" customWidth="1"/>
    <col min="4" max="6" width="8.88671875" style="562"/>
    <col min="7" max="7" width="10.33203125" style="562" customWidth="1"/>
    <col min="8" max="8" width="8.88671875" style="562"/>
    <col min="9" max="9" width="16.77734375" style="562" customWidth="1"/>
    <col min="10" max="16384" width="8.88671875" style="562"/>
  </cols>
  <sheetData>
    <row r="1" spans="1:13" ht="24.95" customHeight="1" thickTop="1">
      <c r="A1" s="700" t="s">
        <v>22</v>
      </c>
      <c r="B1" s="701"/>
      <c r="C1" s="701"/>
      <c r="D1" s="701"/>
      <c r="E1" s="701"/>
      <c r="F1" s="701"/>
      <c r="G1" s="701"/>
      <c r="H1" s="701"/>
      <c r="I1" s="702"/>
    </row>
    <row r="2" spans="1:13" ht="15" customHeight="1">
      <c r="A2" s="563"/>
      <c r="B2" s="564"/>
      <c r="C2" s="564"/>
      <c r="D2" s="703"/>
      <c r="E2" s="703"/>
      <c r="F2" s="703"/>
      <c r="G2" s="565"/>
      <c r="H2" s="564"/>
      <c r="I2" s="566"/>
    </row>
    <row r="3" spans="1:13" ht="15" customHeight="1">
      <c r="A3" s="567" t="s">
        <v>23</v>
      </c>
      <c r="B3" s="568" t="s">
        <v>396</v>
      </c>
      <c r="C3" s="569"/>
      <c r="D3" s="570"/>
      <c r="E3" s="570"/>
      <c r="F3" s="570"/>
      <c r="G3" s="570" t="s">
        <v>1</v>
      </c>
      <c r="H3" s="571" t="s">
        <v>0</v>
      </c>
      <c r="I3" s="572">
        <f>'100 Series'!I3</f>
        <v>43922</v>
      </c>
    </row>
    <row r="4" spans="1:13" ht="15" customHeight="1">
      <c r="A4" s="567" t="s">
        <v>24</v>
      </c>
      <c r="B4" s="568" t="s">
        <v>397</v>
      </c>
      <c r="C4" s="570"/>
      <c r="D4" s="570"/>
      <c r="E4" s="570"/>
      <c r="F4" s="570"/>
      <c r="G4" s="564"/>
      <c r="H4" s="564"/>
      <c r="I4" s="573"/>
    </row>
    <row r="5" spans="1:13" ht="15" customHeight="1">
      <c r="A5" s="567"/>
      <c r="B5" s="574" t="s">
        <v>1</v>
      </c>
      <c r="C5" s="570"/>
      <c r="D5" s="570"/>
      <c r="E5" s="570"/>
      <c r="F5" s="570"/>
      <c r="G5" s="570"/>
      <c r="H5" s="570" t="s">
        <v>2</v>
      </c>
      <c r="I5" s="575" t="s">
        <v>398</v>
      </c>
    </row>
    <row r="6" spans="1:13" ht="15" customHeight="1">
      <c r="A6" s="567" t="s">
        <v>3</v>
      </c>
      <c r="B6" s="568"/>
      <c r="C6" s="576"/>
      <c r="D6" s="576"/>
      <c r="E6" s="570"/>
      <c r="F6" s="570"/>
      <c r="G6" s="570"/>
      <c r="H6" s="570"/>
      <c r="I6" s="577"/>
    </row>
    <row r="7" spans="1:13" ht="15" customHeight="1">
      <c r="A7" s="567"/>
      <c r="B7" s="570" t="s">
        <v>1</v>
      </c>
      <c r="C7" s="570"/>
      <c r="D7" s="570"/>
      <c r="E7" s="570"/>
      <c r="F7" s="570"/>
      <c r="G7" s="570" t="s">
        <v>4</v>
      </c>
      <c r="H7" s="578"/>
      <c r="I7" s="579"/>
    </row>
    <row r="8" spans="1:13" ht="15" customHeight="1">
      <c r="A8" s="567" t="s">
        <v>25</v>
      </c>
      <c r="B8" s="580" t="s">
        <v>21</v>
      </c>
      <c r="C8" s="570"/>
      <c r="D8" s="570"/>
      <c r="E8" s="570"/>
      <c r="F8" s="570"/>
      <c r="G8" s="568" t="str">
        <f>'100 Series'!G8</f>
        <v>April 1, 2020 to March 31, 2021</v>
      </c>
      <c r="H8" s="576"/>
      <c r="I8" s="581"/>
    </row>
    <row r="9" spans="1:13" ht="15" customHeight="1" thickBot="1">
      <c r="A9" s="582"/>
      <c r="B9" s="583"/>
      <c r="C9" s="584"/>
      <c r="D9" s="584"/>
      <c r="E9" s="584"/>
      <c r="F9" s="584"/>
      <c r="G9" s="584"/>
      <c r="H9" s="584"/>
      <c r="I9" s="585"/>
    </row>
    <row r="10" spans="1:13" ht="16.5" customHeight="1" thickTop="1" thickBot="1">
      <c r="A10" s="586" t="s">
        <v>7</v>
      </c>
      <c r="B10" s="587" t="s">
        <v>8</v>
      </c>
      <c r="C10" s="588" t="s">
        <v>9</v>
      </c>
      <c r="D10" s="589"/>
      <c r="E10" s="590"/>
      <c r="F10" s="591"/>
      <c r="G10" s="592" t="s">
        <v>5</v>
      </c>
      <c r="H10" s="593" t="s">
        <v>36</v>
      </c>
      <c r="I10" s="586" t="s">
        <v>6</v>
      </c>
    </row>
    <row r="11" spans="1:13" ht="15" customHeight="1" thickTop="1">
      <c r="A11" s="594"/>
      <c r="B11" s="595" t="s">
        <v>10</v>
      </c>
      <c r="C11" s="596" t="s">
        <v>10</v>
      </c>
      <c r="D11" s="597"/>
      <c r="E11" s="598"/>
      <c r="F11" s="599"/>
      <c r="G11" s="600"/>
      <c r="H11" s="601"/>
      <c r="I11" s="602"/>
    </row>
    <row r="12" spans="1:13" ht="15" customHeight="1">
      <c r="A12" s="603" t="s">
        <v>11</v>
      </c>
      <c r="B12" s="604" t="s">
        <v>12</v>
      </c>
      <c r="C12" s="605">
        <v>430</v>
      </c>
      <c r="D12" s="605"/>
      <c r="E12" s="606"/>
      <c r="F12" s="607"/>
      <c r="G12" s="608"/>
      <c r="H12" s="609"/>
      <c r="I12" s="610"/>
    </row>
    <row r="13" spans="1:13" ht="15" customHeight="1" thickBot="1">
      <c r="A13" s="611" t="s">
        <v>1</v>
      </c>
      <c r="B13" s="612" t="s">
        <v>13</v>
      </c>
      <c r="C13" s="612" t="s">
        <v>14</v>
      </c>
      <c r="D13" s="613"/>
      <c r="E13" s="613"/>
      <c r="F13" s="614"/>
      <c r="G13" s="608"/>
      <c r="H13" s="609"/>
      <c r="I13" s="610"/>
    </row>
    <row r="14" spans="1:13" ht="15" customHeight="1" thickTop="1">
      <c r="A14" s="615" t="s">
        <v>15</v>
      </c>
      <c r="B14" s="616"/>
      <c r="C14" s="616"/>
      <c r="D14" s="616"/>
      <c r="E14" s="617"/>
      <c r="F14" s="618"/>
      <c r="G14" s="619"/>
      <c r="H14" s="620"/>
      <c r="I14" s="621"/>
    </row>
    <row r="15" spans="1:13" ht="15" customHeight="1">
      <c r="A15" s="622" t="s">
        <v>1</v>
      </c>
      <c r="B15" s="623"/>
      <c r="C15" s="623"/>
      <c r="D15" s="623"/>
      <c r="E15" s="624" t="s">
        <v>1</v>
      </c>
      <c r="F15" s="625"/>
      <c r="G15" s="626"/>
      <c r="H15" s="627"/>
      <c r="I15" s="628"/>
    </row>
    <row r="16" spans="1:13" s="635" customFormat="1" ht="18" customHeight="1">
      <c r="A16" s="629">
        <v>5101</v>
      </c>
      <c r="B16" s="630">
        <f>G16*B13</f>
        <v>0</v>
      </c>
      <c r="C16" s="630">
        <f>G16*C13</f>
        <v>0</v>
      </c>
      <c r="D16" s="631"/>
      <c r="E16" s="631"/>
      <c r="F16" s="631"/>
      <c r="G16" s="632"/>
      <c r="H16" s="633">
        <f>0.13*(G16)</f>
        <v>0</v>
      </c>
      <c r="I16" s="634">
        <f t="shared" ref="I16:I24" si="0">G16+H16</f>
        <v>0</v>
      </c>
      <c r="M16" s="262"/>
    </row>
    <row r="17" spans="1:13" s="635" customFormat="1" ht="18" customHeight="1">
      <c r="A17" s="636"/>
      <c r="B17" s="630"/>
      <c r="C17" s="630"/>
      <c r="D17" s="631"/>
      <c r="E17" s="637"/>
      <c r="F17" s="637"/>
      <c r="G17" s="632"/>
      <c r="H17" s="633"/>
      <c r="I17" s="634"/>
    </row>
    <row r="18" spans="1:13" s="635" customFormat="1" ht="18" customHeight="1">
      <c r="A18" s="629">
        <v>5102</v>
      </c>
      <c r="B18" s="630">
        <f>G18*B13</f>
        <v>0</v>
      </c>
      <c r="C18" s="630">
        <f>G18*C13</f>
        <v>0</v>
      </c>
      <c r="D18" s="631"/>
      <c r="E18" s="631"/>
      <c r="F18" s="631"/>
      <c r="G18" s="632"/>
      <c r="H18" s="633">
        <f>0.13*(G18)</f>
        <v>0</v>
      </c>
      <c r="I18" s="634">
        <f t="shared" si="0"/>
        <v>0</v>
      </c>
      <c r="K18" s="262"/>
      <c r="L18" s="262"/>
    </row>
    <row r="19" spans="1:13" s="635" customFormat="1" ht="18" customHeight="1">
      <c r="A19" s="629"/>
      <c r="B19" s="630"/>
      <c r="C19" s="630"/>
      <c r="D19" s="631"/>
      <c r="E19" s="637"/>
      <c r="F19" s="637"/>
      <c r="G19" s="632"/>
      <c r="H19" s="633"/>
      <c r="I19" s="634"/>
    </row>
    <row r="20" spans="1:13" s="635" customFormat="1" ht="18" customHeight="1">
      <c r="A20" s="629">
        <v>5103</v>
      </c>
      <c r="B20" s="630">
        <f>G20*B13</f>
        <v>0</v>
      </c>
      <c r="C20" s="630">
        <f>G20*C13</f>
        <v>0</v>
      </c>
      <c r="D20" s="631"/>
      <c r="E20" s="631"/>
      <c r="F20" s="631"/>
      <c r="G20" s="632"/>
      <c r="H20" s="633">
        <f>0.13*(G20)</f>
        <v>0</v>
      </c>
      <c r="I20" s="634">
        <f t="shared" si="0"/>
        <v>0</v>
      </c>
      <c r="K20" s="262"/>
      <c r="L20" s="262"/>
    </row>
    <row r="21" spans="1:13" s="635" customFormat="1" ht="18" customHeight="1">
      <c r="A21" s="629"/>
      <c r="B21" s="630"/>
      <c r="C21" s="630"/>
      <c r="D21" s="631"/>
      <c r="E21" s="637"/>
      <c r="F21" s="637"/>
      <c r="G21" s="632"/>
      <c r="H21" s="633"/>
      <c r="I21" s="634"/>
      <c r="K21" s="262"/>
      <c r="L21" s="262"/>
    </row>
    <row r="22" spans="1:13" s="635" customFormat="1" ht="18" customHeight="1">
      <c r="A22" s="629">
        <v>5104</v>
      </c>
      <c r="B22" s="630">
        <f>G22*B13</f>
        <v>0</v>
      </c>
      <c r="C22" s="630">
        <f>G22*C13</f>
        <v>0</v>
      </c>
      <c r="D22" s="631"/>
      <c r="E22" s="637"/>
      <c r="F22" s="638"/>
      <c r="G22" s="632"/>
      <c r="H22" s="633">
        <f>0.13*(G22)</f>
        <v>0</v>
      </c>
      <c r="I22" s="634">
        <f t="shared" si="0"/>
        <v>0</v>
      </c>
    </row>
    <row r="23" spans="1:13" s="635" customFormat="1" ht="18" customHeight="1">
      <c r="A23" s="629"/>
      <c r="B23" s="630"/>
      <c r="C23" s="630"/>
      <c r="D23" s="631"/>
      <c r="E23" s="637"/>
      <c r="F23" s="639"/>
      <c r="G23" s="632"/>
      <c r="H23" s="633"/>
      <c r="I23" s="634"/>
    </row>
    <row r="24" spans="1:13" s="635" customFormat="1" ht="18" customHeight="1">
      <c r="A24" s="629">
        <v>5205</v>
      </c>
      <c r="B24" s="630">
        <f>$G$24*$B13</f>
        <v>0</v>
      </c>
      <c r="C24" s="630">
        <f>$G$24*$B13</f>
        <v>0</v>
      </c>
      <c r="D24" s="631"/>
      <c r="E24" s="631"/>
      <c r="F24" s="631"/>
      <c r="G24" s="632"/>
      <c r="H24" s="633">
        <f>0.13*(G24)</f>
        <v>0</v>
      </c>
      <c r="I24" s="634">
        <f t="shared" si="0"/>
        <v>0</v>
      </c>
      <c r="K24" s="262"/>
      <c r="L24" s="262"/>
    </row>
    <row r="25" spans="1:13" s="635" customFormat="1" ht="18" customHeight="1">
      <c r="A25" s="629"/>
      <c r="B25" s="630"/>
      <c r="C25" s="630"/>
      <c r="D25" s="631"/>
      <c r="E25" s="637"/>
      <c r="F25" s="638"/>
      <c r="G25" s="632"/>
      <c r="H25" s="633"/>
      <c r="I25" s="634"/>
    </row>
    <row r="26" spans="1:13" s="635" customFormat="1" ht="18" customHeight="1">
      <c r="A26" s="629">
        <v>5206</v>
      </c>
      <c r="B26" s="630">
        <f>$G$24*$B15</f>
        <v>0</v>
      </c>
      <c r="C26" s="630">
        <f>$G$24*$B15</f>
        <v>0</v>
      </c>
      <c r="D26" s="631"/>
      <c r="E26" s="637"/>
      <c r="F26" s="639"/>
      <c r="G26" s="632"/>
      <c r="H26" s="633">
        <f>0.13*(G26)</f>
        <v>0</v>
      </c>
      <c r="I26" s="634">
        <f t="shared" ref="I26" si="1">G26+H26</f>
        <v>0</v>
      </c>
    </row>
    <row r="27" spans="1:13" s="635" customFormat="1" ht="18" customHeight="1">
      <c r="A27" s="629"/>
      <c r="B27" s="630"/>
      <c r="C27" s="630"/>
      <c r="D27" s="631"/>
      <c r="E27" s="637"/>
      <c r="F27" s="639"/>
      <c r="G27" s="632"/>
      <c r="H27" s="633"/>
      <c r="I27" s="634"/>
    </row>
    <row r="28" spans="1:13" s="635" customFormat="1" ht="18" customHeight="1">
      <c r="A28" s="629">
        <v>5207</v>
      </c>
      <c r="B28" s="630">
        <f>G28*B13</f>
        <v>0</v>
      </c>
      <c r="C28" s="630">
        <f>G28*C13</f>
        <v>0</v>
      </c>
      <c r="D28" s="631"/>
      <c r="E28" s="631"/>
      <c r="F28" s="631"/>
      <c r="G28" s="632"/>
      <c r="H28" s="633">
        <f>0.13*(G28)</f>
        <v>0</v>
      </c>
      <c r="I28" s="634">
        <f t="shared" ref="I28" si="2">G28+H28</f>
        <v>0</v>
      </c>
      <c r="M28" s="262"/>
    </row>
    <row r="29" spans="1:13" s="635" customFormat="1" ht="18" customHeight="1">
      <c r="A29" s="636"/>
      <c r="B29" s="630"/>
      <c r="C29" s="630"/>
      <c r="D29" s="631"/>
      <c r="E29" s="637"/>
      <c r="F29" s="637"/>
      <c r="G29" s="632"/>
      <c r="H29" s="633"/>
      <c r="I29" s="634"/>
    </row>
    <row r="30" spans="1:13" s="635" customFormat="1" ht="18" customHeight="1">
      <c r="A30" s="629">
        <v>5208</v>
      </c>
      <c r="B30" s="630">
        <f>G30*B13</f>
        <v>0</v>
      </c>
      <c r="C30" s="630">
        <f>G30*C13</f>
        <v>0</v>
      </c>
      <c r="D30" s="631"/>
      <c r="E30" s="631"/>
      <c r="F30" s="631"/>
      <c r="G30" s="632"/>
      <c r="H30" s="633">
        <f>0.13*(G30)</f>
        <v>0</v>
      </c>
      <c r="I30" s="634">
        <f t="shared" ref="I30" si="3">G30+H30</f>
        <v>0</v>
      </c>
      <c r="K30" s="262"/>
      <c r="L30" s="262"/>
    </row>
    <row r="31" spans="1:13" s="635" customFormat="1" ht="18" customHeight="1">
      <c r="A31" s="629"/>
      <c r="B31" s="630"/>
      <c r="C31" s="630"/>
      <c r="D31" s="631"/>
      <c r="E31" s="637"/>
      <c r="F31" s="637"/>
      <c r="G31" s="632"/>
      <c r="H31" s="633"/>
      <c r="I31" s="634"/>
    </row>
    <row r="32" spans="1:13" s="635" customFormat="1" ht="18" customHeight="1">
      <c r="A32" s="629">
        <v>5309</v>
      </c>
      <c r="B32" s="630">
        <f>G32*B13</f>
        <v>0</v>
      </c>
      <c r="C32" s="630">
        <f>G32*C13</f>
        <v>0</v>
      </c>
      <c r="D32" s="631"/>
      <c r="E32" s="631"/>
      <c r="F32" s="631"/>
      <c r="G32" s="632"/>
      <c r="H32" s="633">
        <f>0.13*(G32)</f>
        <v>0</v>
      </c>
      <c r="I32" s="634">
        <f t="shared" ref="I32:I34" si="4">G32+H32</f>
        <v>0</v>
      </c>
      <c r="K32" s="262"/>
      <c r="L32" s="262"/>
    </row>
    <row r="33" spans="1:12" s="635" customFormat="1" ht="18" customHeight="1">
      <c r="A33" s="629"/>
      <c r="B33" s="630"/>
      <c r="C33" s="630"/>
      <c r="D33" s="631"/>
      <c r="E33" s="637"/>
      <c r="F33" s="637"/>
      <c r="G33" s="632"/>
      <c r="H33" s="633"/>
      <c r="I33" s="634"/>
      <c r="K33" s="262"/>
      <c r="L33" s="262"/>
    </row>
    <row r="34" spans="1:12" s="635" customFormat="1" ht="18" customHeight="1">
      <c r="A34" s="629">
        <v>5310</v>
      </c>
      <c r="B34" s="630">
        <f>G34*B13</f>
        <v>0</v>
      </c>
      <c r="C34" s="630">
        <f>G34*C13</f>
        <v>0</v>
      </c>
      <c r="D34" s="631"/>
      <c r="E34" s="637"/>
      <c r="F34" s="638"/>
      <c r="G34" s="632"/>
      <c r="H34" s="633">
        <f>0.13*(G34)</f>
        <v>0</v>
      </c>
      <c r="I34" s="634">
        <f t="shared" si="4"/>
        <v>0</v>
      </c>
    </row>
    <row r="35" spans="1:12" s="635" customFormat="1" ht="18" customHeight="1">
      <c r="A35" s="629"/>
      <c r="B35" s="630"/>
      <c r="C35" s="630"/>
      <c r="D35" s="631"/>
      <c r="E35" s="637"/>
      <c r="F35" s="639"/>
      <c r="G35" s="632"/>
      <c r="H35" s="633"/>
      <c r="I35" s="634"/>
    </row>
    <row r="36" spans="1:12" s="635" customFormat="1" ht="18" customHeight="1">
      <c r="A36" s="629">
        <v>5311</v>
      </c>
      <c r="B36" s="630">
        <f>G36*B13</f>
        <v>0</v>
      </c>
      <c r="C36" s="630">
        <f>G36*C13</f>
        <v>0</v>
      </c>
      <c r="D36" s="631"/>
      <c r="E36" s="631"/>
      <c r="F36" s="631"/>
      <c r="G36" s="632"/>
      <c r="H36" s="633">
        <f>0.13*(G36)</f>
        <v>0</v>
      </c>
      <c r="I36" s="634">
        <f>G36+H36</f>
        <v>0</v>
      </c>
      <c r="K36" s="262"/>
      <c r="L36" s="262"/>
    </row>
    <row r="37" spans="1:12" s="635" customFormat="1" ht="18" customHeight="1">
      <c r="A37" s="629"/>
      <c r="B37" s="630"/>
      <c r="C37" s="630"/>
      <c r="D37" s="631"/>
      <c r="E37" s="637"/>
      <c r="F37" s="639"/>
      <c r="G37" s="632"/>
      <c r="H37" s="633"/>
      <c r="I37" s="634"/>
    </row>
    <row r="38" spans="1:12" s="635" customFormat="1" ht="18" customHeight="1">
      <c r="A38" s="629">
        <v>5312</v>
      </c>
      <c r="B38" s="630">
        <f>$G$24*$B27</f>
        <v>0</v>
      </c>
      <c r="C38" s="630">
        <f>$G$24*$B27</f>
        <v>0</v>
      </c>
      <c r="D38" s="641"/>
      <c r="E38" s="641"/>
      <c r="F38" s="642"/>
      <c r="G38" s="632"/>
      <c r="H38" s="633">
        <f>0.13*(G38)</f>
        <v>0</v>
      </c>
      <c r="I38" s="634">
        <f t="shared" ref="I38" si="5">G38+H38</f>
        <v>0</v>
      </c>
    </row>
    <row r="39" spans="1:12" s="635" customFormat="1" ht="18" customHeight="1">
      <c r="A39" s="629"/>
      <c r="B39" s="640"/>
      <c r="C39" s="630"/>
      <c r="D39" s="641"/>
      <c r="E39" s="641"/>
      <c r="F39" s="642"/>
      <c r="G39" s="632"/>
      <c r="H39" s="633"/>
      <c r="I39" s="634"/>
    </row>
    <row r="40" spans="1:12" s="635" customFormat="1" ht="18" customHeight="1">
      <c r="A40" s="629"/>
      <c r="B40" s="641"/>
      <c r="C40" s="630"/>
      <c r="D40" s="641"/>
      <c r="E40" s="641"/>
      <c r="F40" s="642"/>
      <c r="G40" s="632"/>
      <c r="H40" s="633"/>
      <c r="I40" s="634"/>
    </row>
    <row r="41" spans="1:12" s="635" customFormat="1" ht="18" customHeight="1">
      <c r="A41" s="643"/>
      <c r="B41" s="641"/>
      <c r="C41" s="630"/>
      <c r="D41" s="641"/>
      <c r="E41" s="641"/>
      <c r="F41" s="642"/>
      <c r="G41" s="632"/>
      <c r="H41" s="633"/>
      <c r="I41" s="634"/>
    </row>
    <row r="42" spans="1:12" s="635" customFormat="1" ht="18" customHeight="1">
      <c r="A42" s="629"/>
      <c r="B42" s="641"/>
      <c r="C42" s="630"/>
      <c r="D42" s="641"/>
      <c r="E42" s="641"/>
      <c r="F42" s="642"/>
      <c r="G42" s="632"/>
      <c r="H42" s="633"/>
      <c r="I42" s="634"/>
    </row>
    <row r="43" spans="1:12" s="635" customFormat="1" ht="18" customHeight="1">
      <c r="A43" s="643"/>
      <c r="B43" s="641"/>
      <c r="C43" s="630"/>
      <c r="D43" s="641"/>
      <c r="E43" s="641"/>
      <c r="F43" s="642"/>
      <c r="G43" s="632"/>
      <c r="H43" s="633"/>
      <c r="I43" s="634"/>
    </row>
    <row r="44" spans="1:12" s="635" customFormat="1" ht="18" customHeight="1">
      <c r="A44" s="629"/>
      <c r="B44" s="640"/>
      <c r="C44" s="630"/>
      <c r="D44" s="644"/>
      <c r="E44" s="637"/>
      <c r="F44" s="639"/>
      <c r="G44" s="632"/>
      <c r="H44" s="633"/>
      <c r="I44" s="634"/>
    </row>
    <row r="45" spans="1:12" s="635" customFormat="1" ht="18" customHeight="1">
      <c r="A45" s="643"/>
      <c r="B45" s="645"/>
      <c r="C45" s="630"/>
      <c r="D45" s="646"/>
      <c r="E45" s="647"/>
      <c r="F45" s="648"/>
      <c r="G45" s="632"/>
      <c r="H45" s="633"/>
      <c r="I45" s="634"/>
    </row>
    <row r="46" spans="1:12" s="635" customFormat="1" ht="18" customHeight="1">
      <c r="A46" s="629"/>
      <c r="B46" s="630"/>
      <c r="C46" s="630"/>
      <c r="D46" s="637"/>
      <c r="E46" s="637"/>
      <c r="F46" s="637"/>
      <c r="G46" s="632"/>
      <c r="H46" s="633"/>
      <c r="I46" s="634"/>
    </row>
    <row r="47" spans="1:12" s="635" customFormat="1" ht="18" customHeight="1">
      <c r="A47" s="643"/>
      <c r="B47" s="630"/>
      <c r="C47" s="630"/>
      <c r="D47" s="637"/>
      <c r="E47" s="637"/>
      <c r="F47" s="637"/>
      <c r="G47" s="632"/>
      <c r="H47" s="633"/>
      <c r="I47" s="634"/>
    </row>
    <row r="48" spans="1:12" s="635" customFormat="1" ht="18" customHeight="1">
      <c r="A48" s="629"/>
      <c r="B48" s="630"/>
      <c r="C48" s="630"/>
      <c r="D48" s="637"/>
      <c r="E48" s="637"/>
      <c r="F48" s="637"/>
      <c r="G48" s="632"/>
      <c r="H48" s="633"/>
      <c r="I48" s="634"/>
    </row>
    <row r="49" spans="1:13" s="635" customFormat="1" ht="18" customHeight="1">
      <c r="A49" s="643"/>
      <c r="B49" s="630"/>
      <c r="C49" s="630"/>
      <c r="D49" s="637"/>
      <c r="E49" s="637"/>
      <c r="F49" s="637"/>
      <c r="G49" s="632"/>
      <c r="H49" s="633"/>
      <c r="I49" s="634"/>
    </row>
    <row r="50" spans="1:13" s="635" customFormat="1" ht="18" customHeight="1">
      <c r="A50" s="629"/>
      <c r="B50" s="630"/>
      <c r="C50" s="630"/>
      <c r="D50" s="637"/>
      <c r="E50" s="637"/>
      <c r="F50" s="637"/>
      <c r="G50" s="632"/>
      <c r="H50" s="633"/>
      <c r="I50" s="634"/>
    </row>
    <row r="51" spans="1:13" s="635" customFormat="1" ht="18" customHeight="1">
      <c r="A51" s="643"/>
      <c r="B51" s="649"/>
      <c r="C51" s="630"/>
      <c r="D51" s="637"/>
      <c r="E51" s="637"/>
      <c r="F51" s="637"/>
      <c r="G51" s="632"/>
      <c r="H51" s="633"/>
      <c r="I51" s="634"/>
    </row>
    <row r="52" spans="1:13" s="635" customFormat="1" ht="18" customHeight="1">
      <c r="A52" s="629"/>
      <c r="B52" s="630"/>
      <c r="C52" s="630"/>
      <c r="D52" s="631"/>
      <c r="E52" s="631"/>
      <c r="F52" s="631"/>
      <c r="G52" s="632"/>
      <c r="H52" s="633"/>
      <c r="I52" s="634"/>
      <c r="M52" s="262"/>
    </row>
    <row r="53" spans="1:13" s="635" customFormat="1" ht="18" customHeight="1">
      <c r="A53" s="636"/>
      <c r="B53" s="630"/>
      <c r="C53" s="630"/>
      <c r="D53" s="631"/>
      <c r="E53" s="637"/>
      <c r="F53" s="637"/>
      <c r="G53" s="632"/>
      <c r="H53" s="633"/>
      <c r="I53" s="634"/>
    </row>
    <row r="54" spans="1:13" s="635" customFormat="1" ht="18" customHeight="1">
      <c r="A54" s="629"/>
      <c r="B54" s="630"/>
      <c r="C54" s="630"/>
      <c r="D54" s="631"/>
      <c r="E54" s="631"/>
      <c r="F54" s="631"/>
      <c r="G54" s="632"/>
      <c r="H54" s="633"/>
      <c r="I54" s="634"/>
      <c r="K54" s="262"/>
      <c r="L54" s="262"/>
    </row>
    <row r="55" spans="1:13" s="635" customFormat="1" ht="18" customHeight="1">
      <c r="A55" s="629"/>
      <c r="B55" s="630"/>
      <c r="C55" s="630"/>
      <c r="D55" s="631"/>
      <c r="E55" s="637"/>
      <c r="F55" s="637"/>
      <c r="G55" s="632"/>
      <c r="H55" s="633"/>
      <c r="I55" s="634"/>
    </row>
    <row r="56" spans="1:13" s="635" customFormat="1" ht="18" customHeight="1">
      <c r="A56" s="629"/>
      <c r="B56" s="630"/>
      <c r="C56" s="630"/>
      <c r="D56" s="631"/>
      <c r="E56" s="637"/>
      <c r="F56" s="637"/>
      <c r="G56" s="632"/>
      <c r="H56" s="633"/>
      <c r="I56" s="634"/>
    </row>
    <row r="57" spans="1:13" s="635" customFormat="1" ht="18" customHeight="1">
      <c r="A57" s="629"/>
      <c r="B57" s="630"/>
      <c r="C57" s="630"/>
      <c r="D57" s="631"/>
      <c r="E57" s="637"/>
      <c r="F57" s="637"/>
      <c r="G57" s="632"/>
      <c r="H57" s="633"/>
      <c r="I57" s="634"/>
    </row>
    <row r="58" spans="1:13" s="635" customFormat="1" ht="18" customHeight="1">
      <c r="A58" s="629"/>
      <c r="B58" s="630"/>
      <c r="C58" s="630"/>
      <c r="D58" s="631"/>
      <c r="E58" s="631"/>
      <c r="F58" s="631"/>
      <c r="G58" s="632"/>
      <c r="H58" s="633"/>
      <c r="I58" s="634"/>
      <c r="K58" s="262"/>
      <c r="L58" s="262"/>
    </row>
    <row r="59" spans="1:13" s="635" customFormat="1" ht="18" customHeight="1">
      <c r="A59" s="629"/>
      <c r="B59" s="630"/>
      <c r="C59" s="630"/>
      <c r="D59" s="631"/>
      <c r="E59" s="637"/>
      <c r="F59" s="638"/>
      <c r="G59" s="632"/>
      <c r="H59" s="633"/>
      <c r="I59" s="634"/>
    </row>
    <row r="60" spans="1:13" s="635" customFormat="1" ht="18" customHeight="1">
      <c r="A60" s="629"/>
      <c r="B60" s="630"/>
      <c r="C60" s="630"/>
      <c r="D60" s="631"/>
      <c r="E60" s="631"/>
      <c r="F60" s="631"/>
      <c r="G60" s="632"/>
      <c r="H60" s="633"/>
      <c r="I60" s="634"/>
      <c r="K60" s="262"/>
      <c r="L60" s="262"/>
    </row>
    <row r="61" spans="1:13" ht="15" customHeight="1" thickBot="1">
      <c r="A61" s="650"/>
      <c r="B61" s="651"/>
      <c r="C61" s="652"/>
      <c r="D61" s="652"/>
      <c r="E61" s="653"/>
      <c r="F61" s="654"/>
      <c r="G61" s="655"/>
      <c r="H61" s="653"/>
      <c r="I61" s="656"/>
    </row>
    <row r="62" spans="1:13" ht="0.75" customHeight="1" thickTop="1">
      <c r="A62" s="657" t="s">
        <v>16</v>
      </c>
      <c r="B62" s="658" t="s">
        <v>1</v>
      </c>
      <c r="C62" s="658"/>
      <c r="D62" s="658"/>
      <c r="E62" s="658"/>
      <c r="F62" s="658"/>
      <c r="G62" s="658" t="s">
        <v>1</v>
      </c>
      <c r="H62" s="658" t="s">
        <v>1</v>
      </c>
      <c r="I62" s="659" t="s">
        <v>1</v>
      </c>
    </row>
    <row r="63" spans="1:13" ht="16.5" thickBot="1">
      <c r="A63" s="660" t="s">
        <v>17</v>
      </c>
      <c r="B63" s="704" t="s">
        <v>247</v>
      </c>
      <c r="C63" s="704"/>
      <c r="D63" s="704"/>
      <c r="E63" s="704"/>
      <c r="F63" s="704"/>
      <c r="G63" s="704"/>
      <c r="H63" s="661"/>
      <c r="I63" s="662"/>
    </row>
    <row r="64" spans="1:13" ht="18" customHeight="1" thickTop="1">
      <c r="A64" s="705" t="s">
        <v>35</v>
      </c>
      <c r="B64" s="706"/>
      <c r="C64" s="706"/>
      <c r="D64" s="706"/>
      <c r="E64" s="706"/>
      <c r="F64" s="706"/>
      <c r="G64" s="706"/>
      <c r="H64" s="706"/>
      <c r="I64" s="707"/>
    </row>
    <row r="65" spans="1:9" ht="7.5" customHeight="1">
      <c r="A65" s="663"/>
      <c r="B65" s="664"/>
      <c r="C65" s="664"/>
      <c r="D65" s="664"/>
      <c r="E65" s="664"/>
      <c r="F65" s="664"/>
      <c r="G65" s="664"/>
      <c r="H65" s="664"/>
      <c r="I65" s="665"/>
    </row>
    <row r="66" spans="1:9">
      <c r="A66" s="663" t="s">
        <v>26</v>
      </c>
      <c r="B66" s="664"/>
      <c r="C66" s="664"/>
      <c r="D66" s="666"/>
      <c r="E66" s="666"/>
      <c r="F66" s="666"/>
      <c r="G66" s="666"/>
      <c r="H66" s="664"/>
      <c r="I66" s="665"/>
    </row>
    <row r="67" spans="1:9">
      <c r="A67" s="663" t="s">
        <v>27</v>
      </c>
      <c r="B67" s="664"/>
      <c r="C67" s="664"/>
      <c r="D67" s="664"/>
      <c r="E67" s="664"/>
      <c r="F67" s="664"/>
      <c r="G67" s="664"/>
      <c r="H67" s="664"/>
      <c r="I67" s="665"/>
    </row>
    <row r="68" spans="1:9">
      <c r="A68" s="663" t="s">
        <v>28</v>
      </c>
      <c r="B68" s="667"/>
      <c r="C68" s="668"/>
      <c r="D68" s="668"/>
      <c r="E68" s="664"/>
      <c r="F68" s="664"/>
      <c r="G68" s="664"/>
      <c r="H68" s="664"/>
      <c r="I68" s="665"/>
    </row>
    <row r="69" spans="1:9">
      <c r="A69" s="669" t="s">
        <v>29</v>
      </c>
      <c r="B69" s="664"/>
      <c r="C69" s="664"/>
      <c r="D69" s="664"/>
      <c r="E69" s="664"/>
      <c r="F69" s="664"/>
      <c r="G69" s="664"/>
      <c r="H69" s="664"/>
      <c r="I69" s="665"/>
    </row>
    <row r="70" spans="1:9">
      <c r="A70" s="669" t="s">
        <v>30</v>
      </c>
      <c r="B70" s="664"/>
      <c r="C70" s="664"/>
      <c r="D70" s="668"/>
      <c r="E70" s="668"/>
      <c r="F70" s="668"/>
      <c r="G70" s="668"/>
      <c r="H70" s="668"/>
      <c r="I70" s="670"/>
    </row>
    <row r="71" spans="1:9">
      <c r="A71" s="663" t="s">
        <v>31</v>
      </c>
      <c r="B71" s="664"/>
      <c r="C71" s="664"/>
      <c r="D71" s="664"/>
      <c r="E71" s="664"/>
      <c r="F71" s="664"/>
      <c r="G71" s="664"/>
      <c r="H71" s="664"/>
      <c r="I71" s="665"/>
    </row>
    <row r="72" spans="1:9">
      <c r="A72" s="663" t="s">
        <v>32</v>
      </c>
      <c r="B72" s="664"/>
      <c r="C72" s="664"/>
      <c r="D72" s="664"/>
      <c r="E72" s="664"/>
      <c r="F72" s="664"/>
      <c r="G72" s="664"/>
      <c r="H72" s="664"/>
      <c r="I72" s="665"/>
    </row>
    <row r="73" spans="1:9">
      <c r="A73" s="663" t="s">
        <v>33</v>
      </c>
      <c r="B73" s="664"/>
      <c r="C73" s="664"/>
      <c r="D73" s="664"/>
      <c r="E73" s="664"/>
      <c r="F73" s="664"/>
      <c r="G73" s="671" t="s">
        <v>389</v>
      </c>
      <c r="H73" s="671"/>
      <c r="I73" s="672"/>
    </row>
    <row r="74" spans="1:9">
      <c r="A74" s="669" t="s">
        <v>34</v>
      </c>
      <c r="B74" s="664"/>
      <c r="C74" s="664"/>
      <c r="D74" s="664"/>
      <c r="E74" s="664"/>
      <c r="F74" s="664"/>
      <c r="G74" s="664"/>
      <c r="H74" s="664"/>
      <c r="I74" s="665"/>
    </row>
    <row r="75" spans="1:9">
      <c r="A75" s="663" t="s">
        <v>1</v>
      </c>
      <c r="B75" s="664"/>
      <c r="C75" s="664"/>
      <c r="D75" s="664"/>
      <c r="E75" s="664"/>
      <c r="F75" s="664"/>
      <c r="G75" s="671" t="s">
        <v>206</v>
      </c>
      <c r="H75" s="671"/>
      <c r="I75" s="672"/>
    </row>
    <row r="76" spans="1:9" ht="19.5" customHeight="1" thickBot="1">
      <c r="A76" s="673" t="s">
        <v>18</v>
      </c>
      <c r="B76" s="674"/>
      <c r="C76" s="675" t="s">
        <v>19</v>
      </c>
      <c r="D76" s="675"/>
      <c r="E76" s="674" t="s">
        <v>20</v>
      </c>
      <c r="F76" s="674"/>
      <c r="G76" s="676"/>
      <c r="H76" s="677"/>
      <c r="I76" s="678"/>
    </row>
    <row r="77" spans="1:9" ht="15.75" thickTop="1"/>
  </sheetData>
  <mergeCells count="4">
    <mergeCell ref="A1:I1"/>
    <mergeCell ref="D2:F2"/>
    <mergeCell ref="B63:G63"/>
    <mergeCell ref="A64:I64"/>
  </mergeCells>
  <pageMargins left="0.7" right="0.7" top="0.75" bottom="0.75" header="0.3" footer="0.3"/>
  <pageSetup paperSize="5" scale="71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I382"/>
  <sheetViews>
    <sheetView tabSelected="1" view="pageBreakPreview" zoomScaleNormal="90" zoomScaleSheetLayoutView="100" workbookViewId="0">
      <selection activeCell="B168" activeCellId="3" sqref="B155 B160 B164 B168"/>
    </sheetView>
  </sheetViews>
  <sheetFormatPr defaultRowHeight="15.75"/>
  <cols>
    <col min="1" max="1" width="4.77734375" customWidth="1"/>
    <col min="2" max="2" width="22" customWidth="1"/>
    <col min="3" max="3" width="11.33203125" customWidth="1"/>
    <col min="4" max="5" width="10.77734375" customWidth="1"/>
    <col min="6" max="6" width="10.77734375" style="503" customWidth="1"/>
    <col min="7" max="7" width="10.77734375" customWidth="1"/>
    <col min="8" max="8" width="16.77734375" customWidth="1"/>
  </cols>
  <sheetData>
    <row r="1" spans="1:8" ht="21" thickTop="1">
      <c r="A1" s="163"/>
      <c r="B1" s="708" t="s">
        <v>22</v>
      </c>
      <c r="C1" s="708"/>
      <c r="D1" s="708"/>
      <c r="E1" s="708"/>
      <c r="F1" s="708"/>
      <c r="G1" s="708"/>
      <c r="H1" s="709"/>
    </row>
    <row r="2" spans="1:8" ht="15">
      <c r="A2" s="164"/>
      <c r="B2" s="270"/>
      <c r="C2" s="270"/>
      <c r="D2" s="270"/>
      <c r="E2" s="682"/>
      <c r="F2" s="682"/>
      <c r="G2" s="270"/>
      <c r="H2" s="165"/>
    </row>
    <row r="3" spans="1:8" ht="18">
      <c r="A3" s="164"/>
      <c r="B3" s="60" t="s">
        <v>23</v>
      </c>
      <c r="C3" s="58" t="s">
        <v>37</v>
      </c>
      <c r="D3" s="59"/>
      <c r="E3" s="60"/>
      <c r="F3" s="272"/>
      <c r="G3" s="61" t="s">
        <v>0</v>
      </c>
      <c r="H3" s="293">
        <f>'100 Series'!I3</f>
        <v>43922</v>
      </c>
    </row>
    <row r="4" spans="1:8" ht="18">
      <c r="A4" s="164"/>
      <c r="B4" s="60" t="s">
        <v>24</v>
      </c>
      <c r="C4" s="58" t="s">
        <v>38</v>
      </c>
      <c r="D4" s="60"/>
      <c r="E4" s="60"/>
      <c r="F4" s="272"/>
      <c r="G4" s="63"/>
      <c r="H4" s="166"/>
    </row>
    <row r="5" spans="1:8" ht="18">
      <c r="A5" s="164"/>
      <c r="B5" s="60"/>
      <c r="C5" s="62" t="s">
        <v>1</v>
      </c>
      <c r="D5" s="60"/>
      <c r="E5" s="60"/>
      <c r="F5" s="272"/>
      <c r="G5" s="60" t="s">
        <v>2</v>
      </c>
      <c r="H5" s="167" t="s">
        <v>57</v>
      </c>
    </row>
    <row r="6" spans="1:8" ht="18">
      <c r="A6" s="164"/>
      <c r="B6" s="60" t="s">
        <v>3</v>
      </c>
      <c r="C6" s="58">
        <f>'100 Series'!B6</f>
        <v>0</v>
      </c>
      <c r="D6" s="64"/>
      <c r="E6" s="64"/>
      <c r="F6" s="272"/>
      <c r="G6" s="60"/>
      <c r="H6" s="168"/>
    </row>
    <row r="7" spans="1:8">
      <c r="A7" s="164"/>
      <c r="B7" s="60"/>
      <c r="C7" s="60" t="s">
        <v>1</v>
      </c>
      <c r="D7" s="60"/>
      <c r="E7" s="60"/>
      <c r="F7" s="272"/>
      <c r="G7" s="60" t="s">
        <v>4</v>
      </c>
      <c r="H7" s="169"/>
    </row>
    <row r="8" spans="1:8">
      <c r="A8" s="164"/>
      <c r="B8" s="60" t="s">
        <v>25</v>
      </c>
      <c r="C8" s="66" t="s">
        <v>21</v>
      </c>
      <c r="D8" s="60"/>
      <c r="E8" s="60"/>
      <c r="F8" s="272"/>
      <c r="G8" s="456" t="str">
        <f>'100 Series'!G8</f>
        <v>April 1, 2020 to March 31, 2021</v>
      </c>
      <c r="H8" s="170"/>
    </row>
    <row r="9" spans="1:8" thickBot="1">
      <c r="A9" s="164"/>
      <c r="B9" s="76"/>
      <c r="C9" s="75"/>
      <c r="D9" s="76"/>
      <c r="E9" s="76"/>
      <c r="F9" s="75"/>
      <c r="G9" s="76"/>
      <c r="H9" s="171"/>
    </row>
    <row r="10" spans="1:8" ht="17.25" thickTop="1" thickBot="1">
      <c r="A10" s="172" t="s">
        <v>1</v>
      </c>
      <c r="B10" s="125" t="s">
        <v>1</v>
      </c>
      <c r="C10" s="126"/>
      <c r="D10" s="295"/>
      <c r="E10" s="296" t="s">
        <v>245</v>
      </c>
      <c r="F10" s="485"/>
      <c r="G10" s="127"/>
      <c r="H10" s="173"/>
    </row>
    <row r="11" spans="1:8" ht="17.25" thickTop="1" thickBot="1">
      <c r="A11" s="561" t="s">
        <v>1</v>
      </c>
      <c r="B11" s="713" t="s">
        <v>393</v>
      </c>
      <c r="C11" s="714"/>
      <c r="D11" s="714"/>
      <c r="E11" s="714"/>
      <c r="F11" s="715"/>
      <c r="G11" s="559"/>
      <c r="H11" s="560"/>
    </row>
    <row r="12" spans="1:8" ht="17.25" thickTop="1" thickBot="1">
      <c r="A12" s="561" t="s">
        <v>1</v>
      </c>
      <c r="B12" s="713" t="s">
        <v>394</v>
      </c>
      <c r="C12" s="714"/>
      <c r="D12" s="714"/>
      <c r="E12" s="714"/>
      <c r="F12" s="715"/>
      <c r="G12" s="559"/>
      <c r="H12" s="560"/>
    </row>
    <row r="13" spans="1:8" ht="17.25" thickTop="1" thickBot="1">
      <c r="A13" s="196" t="s">
        <v>39</v>
      </c>
      <c r="B13" s="180" t="s">
        <v>40</v>
      </c>
      <c r="C13" s="128"/>
      <c r="D13" s="128"/>
      <c r="E13" s="129"/>
      <c r="F13" s="486" t="s">
        <v>41</v>
      </c>
      <c r="G13" s="128" t="s">
        <v>36</v>
      </c>
      <c r="H13" s="174" t="s">
        <v>56</v>
      </c>
    </row>
    <row r="14" spans="1:8" ht="18.75" thickTop="1">
      <c r="A14" s="197"/>
      <c r="B14" s="181" t="s">
        <v>42</v>
      </c>
      <c r="C14" s="130"/>
      <c r="D14" s="130"/>
      <c r="E14" s="131"/>
      <c r="F14" s="130"/>
      <c r="G14" s="155">
        <v>0.13</v>
      </c>
      <c r="H14" s="175"/>
    </row>
    <row r="15" spans="1:8" ht="7.5" customHeight="1">
      <c r="A15" s="199"/>
      <c r="B15" s="184"/>
      <c r="C15" s="136"/>
      <c r="D15" s="149"/>
      <c r="E15" s="423"/>
      <c r="F15" s="160"/>
      <c r="G15" s="158"/>
      <c r="H15" s="177"/>
    </row>
    <row r="16" spans="1:8">
      <c r="A16" s="198">
        <v>1</v>
      </c>
      <c r="B16" s="227" t="s">
        <v>43</v>
      </c>
      <c r="C16" s="228"/>
      <c r="D16" s="229"/>
      <c r="E16" s="209"/>
      <c r="F16" s="487"/>
      <c r="G16" s="230">
        <v>0.13</v>
      </c>
      <c r="H16" s="226">
        <f>(+F16*G16)+F16</f>
        <v>0</v>
      </c>
    </row>
    <row r="17" spans="1:9">
      <c r="A17" s="197"/>
      <c r="B17" s="182"/>
      <c r="C17" s="134"/>
      <c r="D17" s="147"/>
      <c r="E17" s="135"/>
      <c r="F17" s="487"/>
      <c r="G17" s="156"/>
      <c r="H17" s="176"/>
    </row>
    <row r="18" spans="1:9" ht="18">
      <c r="A18" s="197"/>
      <c r="B18" s="183" t="s">
        <v>194</v>
      </c>
      <c r="C18" s="132"/>
      <c r="D18" s="148"/>
      <c r="E18" s="133"/>
      <c r="F18" s="160"/>
      <c r="G18" s="158"/>
      <c r="H18" s="177"/>
    </row>
    <row r="19" spans="1:9" ht="7.5" customHeight="1">
      <c r="A19" s="199"/>
      <c r="B19" s="184"/>
      <c r="C19" s="136"/>
      <c r="D19" s="149"/>
      <c r="E19" s="135"/>
      <c r="F19" s="160"/>
      <c r="G19" s="158"/>
      <c r="H19" s="177"/>
    </row>
    <row r="20" spans="1:9" ht="21" customHeight="1">
      <c r="A20" s="436">
        <v>2</v>
      </c>
      <c r="B20" s="710" t="s">
        <v>356</v>
      </c>
      <c r="C20" s="711"/>
      <c r="D20" s="711"/>
      <c r="E20" s="711"/>
      <c r="F20" s="711"/>
      <c r="G20" s="711"/>
      <c r="H20" s="712"/>
      <c r="I20" s="15"/>
    </row>
    <row r="21" spans="1:9">
      <c r="A21" s="436"/>
      <c r="B21" s="437" t="s">
        <v>160</v>
      </c>
      <c r="C21" s="438"/>
      <c r="D21" s="206"/>
      <c r="E21" s="439"/>
      <c r="F21" s="488"/>
      <c r="G21" s="440"/>
      <c r="H21" s="441"/>
    </row>
    <row r="22" spans="1:9">
      <c r="A22" s="442"/>
      <c r="B22" s="443" t="s">
        <v>44</v>
      </c>
      <c r="C22" s="444"/>
      <c r="D22" s="206"/>
      <c r="E22" s="439"/>
      <c r="F22" s="487"/>
      <c r="G22" s="445">
        <v>0.13</v>
      </c>
      <c r="H22" s="441">
        <f t="shared" ref="H22:H23" si="0">(+F22*G22)+F22</f>
        <v>0</v>
      </c>
    </row>
    <row r="23" spans="1:9">
      <c r="A23" s="436"/>
      <c r="B23" s="437" t="s">
        <v>45</v>
      </c>
      <c r="C23" s="438"/>
      <c r="D23" s="206"/>
      <c r="E23" s="439"/>
      <c r="F23" s="487"/>
      <c r="G23" s="445">
        <v>0.13</v>
      </c>
      <c r="H23" s="441">
        <f t="shared" si="0"/>
        <v>0</v>
      </c>
    </row>
    <row r="24" spans="1:9" ht="7.5" customHeight="1">
      <c r="A24" s="199"/>
      <c r="B24" s="184"/>
      <c r="C24" s="136"/>
      <c r="D24" s="149"/>
      <c r="E24" s="423"/>
      <c r="F24" s="160"/>
      <c r="G24" s="158"/>
      <c r="H24" s="177"/>
    </row>
    <row r="25" spans="1:9">
      <c r="A25" s="436">
        <v>3</v>
      </c>
      <c r="B25" s="446" t="s">
        <v>252</v>
      </c>
      <c r="C25" s="438"/>
      <c r="D25" s="206"/>
      <c r="E25" s="439"/>
      <c r="F25" s="488"/>
      <c r="G25" s="440"/>
      <c r="H25" s="441"/>
      <c r="I25" s="15"/>
    </row>
    <row r="26" spans="1:9">
      <c r="A26" s="436"/>
      <c r="B26" s="437" t="s">
        <v>248</v>
      </c>
      <c r="C26" s="438"/>
      <c r="D26" s="206"/>
      <c r="E26" s="439"/>
      <c r="F26" s="487"/>
      <c r="G26" s="445"/>
      <c r="H26" s="441"/>
    </row>
    <row r="27" spans="1:9">
      <c r="A27" s="436"/>
      <c r="B27" s="437" t="s">
        <v>249</v>
      </c>
      <c r="C27" s="438"/>
      <c r="D27" s="206"/>
      <c r="E27" s="439"/>
      <c r="F27" s="487"/>
      <c r="G27" s="445"/>
      <c r="H27" s="441"/>
    </row>
    <row r="28" spans="1:9" ht="7.5" customHeight="1">
      <c r="A28" s="199"/>
      <c r="B28" s="184"/>
      <c r="C28" s="136"/>
      <c r="D28" s="149"/>
      <c r="E28" s="423"/>
      <c r="F28" s="160"/>
      <c r="G28" s="158"/>
      <c r="H28" s="177"/>
    </row>
    <row r="29" spans="1:9" ht="27.75" customHeight="1">
      <c r="A29" s="436">
        <v>4</v>
      </c>
      <c r="B29" s="710" t="s">
        <v>357</v>
      </c>
      <c r="C29" s="711"/>
      <c r="D29" s="711"/>
      <c r="E29" s="711"/>
      <c r="F29" s="711"/>
      <c r="G29" s="711"/>
      <c r="H29" s="712"/>
    </row>
    <row r="30" spans="1:9">
      <c r="A30" s="436"/>
      <c r="B30" s="437" t="s">
        <v>160</v>
      </c>
      <c r="C30" s="438"/>
      <c r="D30" s="206"/>
      <c r="E30" s="439"/>
      <c r="F30" s="488"/>
      <c r="G30" s="440"/>
      <c r="H30" s="441"/>
    </row>
    <row r="31" spans="1:9">
      <c r="A31" s="436"/>
      <c r="B31" s="447" t="s">
        <v>46</v>
      </c>
      <c r="C31" s="438"/>
      <c r="D31" s="206"/>
      <c r="E31" s="439"/>
      <c r="F31" s="487"/>
      <c r="G31" s="445">
        <v>0.13</v>
      </c>
      <c r="H31" s="441">
        <f t="shared" ref="H31:H40" si="1">(+F31*G31)+F31</f>
        <v>0</v>
      </c>
    </row>
    <row r="32" spans="1:9">
      <c r="A32" s="436"/>
      <c r="B32" s="448"/>
      <c r="C32" s="438"/>
      <c r="D32" s="206"/>
      <c r="E32" s="439"/>
      <c r="F32" s="488"/>
      <c r="G32" s="440"/>
      <c r="H32" s="441"/>
    </row>
    <row r="33" spans="1:9">
      <c r="A33" s="436">
        <v>5</v>
      </c>
      <c r="B33" s="449" t="s">
        <v>253</v>
      </c>
      <c r="C33" s="438"/>
      <c r="D33" s="206"/>
      <c r="E33" s="439"/>
      <c r="F33" s="488"/>
      <c r="G33" s="440"/>
      <c r="H33" s="441"/>
    </row>
    <row r="34" spans="1:9">
      <c r="A34" s="436"/>
      <c r="B34" s="447" t="s">
        <v>250</v>
      </c>
      <c r="C34" s="438"/>
      <c r="D34" s="206"/>
      <c r="E34" s="439"/>
      <c r="F34" s="487"/>
      <c r="G34" s="445">
        <v>0.13</v>
      </c>
      <c r="H34" s="441">
        <f t="shared" ref="H34:H35" si="2">(+F34*G34)+F34</f>
        <v>0</v>
      </c>
    </row>
    <row r="35" spans="1:9">
      <c r="A35" s="436"/>
      <c r="B35" s="447" t="s">
        <v>251</v>
      </c>
      <c r="C35" s="438"/>
      <c r="D35" s="206"/>
      <c r="E35" s="439"/>
      <c r="F35" s="487"/>
      <c r="G35" s="445">
        <v>0.13</v>
      </c>
      <c r="H35" s="441">
        <f t="shared" si="2"/>
        <v>0</v>
      </c>
    </row>
    <row r="36" spans="1:9">
      <c r="A36" s="436"/>
      <c r="B36" s="447" t="s">
        <v>255</v>
      </c>
      <c r="C36" s="438"/>
      <c r="D36" s="206"/>
      <c r="E36" s="439"/>
      <c r="F36" s="487"/>
      <c r="G36" s="445">
        <v>0.13</v>
      </c>
      <c r="H36" s="441">
        <f t="shared" ref="H36" si="3">(+F36*G36)+F36</f>
        <v>0</v>
      </c>
    </row>
    <row r="37" spans="1:9">
      <c r="A37" s="436"/>
      <c r="B37" s="448"/>
      <c r="C37" s="438"/>
      <c r="D37" s="206"/>
      <c r="E37" s="439"/>
      <c r="F37" s="488"/>
      <c r="G37" s="440"/>
      <c r="H37" s="441"/>
    </row>
    <row r="38" spans="1:9">
      <c r="A38" s="436"/>
      <c r="B38" s="449" t="s">
        <v>220</v>
      </c>
      <c r="C38" s="438"/>
      <c r="D38" s="450" t="s">
        <v>266</v>
      </c>
      <c r="E38" s="439"/>
      <c r="F38" s="488"/>
      <c r="G38" s="440"/>
      <c r="H38" s="441"/>
    </row>
    <row r="39" spans="1:9">
      <c r="A39" s="294">
        <v>6</v>
      </c>
      <c r="B39" s="208" t="s">
        <v>358</v>
      </c>
      <c r="C39" s="205"/>
      <c r="D39" s="205"/>
      <c r="E39" s="205"/>
      <c r="F39" s="487"/>
      <c r="G39" s="207">
        <v>0.13</v>
      </c>
      <c r="H39" s="441">
        <f t="shared" ref="H39" si="4">(+F39*G39)+F39</f>
        <v>0</v>
      </c>
      <c r="I39" s="204"/>
    </row>
    <row r="40" spans="1:9" s="558" customFormat="1">
      <c r="A40" s="551">
        <v>7</v>
      </c>
      <c r="B40" s="552" t="s">
        <v>267</v>
      </c>
      <c r="C40" s="553"/>
      <c r="D40" s="553"/>
      <c r="E40" s="553"/>
      <c r="F40" s="554"/>
      <c r="G40" s="555">
        <v>0.13</v>
      </c>
      <c r="H40" s="556">
        <f t="shared" si="1"/>
        <v>0</v>
      </c>
      <c r="I40" s="557" t="s">
        <v>392</v>
      </c>
    </row>
    <row r="41" spans="1:9">
      <c r="A41" s="294">
        <v>8</v>
      </c>
      <c r="B41" s="208" t="s">
        <v>359</v>
      </c>
      <c r="C41" s="205"/>
      <c r="D41" s="205"/>
      <c r="E41" s="205"/>
      <c r="F41" s="487"/>
      <c r="G41" s="207">
        <v>0.13</v>
      </c>
      <c r="H41" s="441">
        <f t="shared" ref="H41" si="5">(+F41*G41)+F41</f>
        <v>0</v>
      </c>
      <c r="I41" s="204"/>
    </row>
    <row r="42" spans="1:9">
      <c r="A42" s="294">
        <v>9</v>
      </c>
      <c r="B42" s="208" t="s">
        <v>360</v>
      </c>
      <c r="C42" s="205"/>
      <c r="D42" s="205"/>
      <c r="E42" s="205"/>
      <c r="F42" s="487"/>
      <c r="G42" s="207">
        <v>0.13</v>
      </c>
      <c r="H42" s="441">
        <f t="shared" ref="H42" si="6">(+F42*G42)+F42</f>
        <v>0</v>
      </c>
      <c r="I42" s="204"/>
    </row>
    <row r="43" spans="1:9">
      <c r="A43" s="294">
        <v>10</v>
      </c>
      <c r="B43" s="208" t="s">
        <v>361</v>
      </c>
      <c r="C43" s="205"/>
      <c r="D43" s="205"/>
      <c r="E43" s="205"/>
      <c r="F43" s="487"/>
      <c r="G43" s="207">
        <v>0.13</v>
      </c>
      <c r="H43" s="441">
        <f t="shared" ref="H43" si="7">(+F43*G43)+F43</f>
        <v>0</v>
      </c>
      <c r="I43" s="204"/>
    </row>
    <row r="44" spans="1:9">
      <c r="A44" s="294">
        <v>11</v>
      </c>
      <c r="B44" s="208" t="s">
        <v>268</v>
      </c>
      <c r="C44" s="205"/>
      <c r="D44" s="205"/>
      <c r="E44" s="205"/>
      <c r="F44" s="487"/>
      <c r="G44" s="207">
        <v>0.13</v>
      </c>
      <c r="H44" s="441">
        <f>(+F44*G44)+F44</f>
        <v>0</v>
      </c>
      <c r="I44" s="204"/>
    </row>
    <row r="45" spans="1:9">
      <c r="A45" s="294">
        <v>12</v>
      </c>
      <c r="B45" s="208" t="s">
        <v>362</v>
      </c>
      <c r="C45" s="451"/>
      <c r="D45" s="451"/>
      <c r="E45" s="451"/>
      <c r="F45" s="487"/>
      <c r="G45" s="207">
        <v>0.13</v>
      </c>
      <c r="H45" s="454">
        <f>(+F45*G45)+F45</f>
        <v>0</v>
      </c>
      <c r="I45" s="204"/>
    </row>
    <row r="46" spans="1:9">
      <c r="A46" s="294">
        <v>13</v>
      </c>
      <c r="B46" s="208" t="s">
        <v>363</v>
      </c>
      <c r="C46" s="455"/>
      <c r="D46" s="455"/>
      <c r="E46" s="455"/>
      <c r="F46" s="487"/>
      <c r="G46" s="207">
        <v>0.13</v>
      </c>
      <c r="H46" s="454">
        <f>(+F46*G46)+F46</f>
        <v>0</v>
      </c>
      <c r="I46" s="204"/>
    </row>
    <row r="47" spans="1:9">
      <c r="A47" s="294">
        <v>14</v>
      </c>
      <c r="B47" s="208" t="s">
        <v>364</v>
      </c>
      <c r="C47" s="205"/>
      <c r="D47" s="205"/>
      <c r="E47" s="205"/>
      <c r="F47" s="487"/>
      <c r="G47" s="207">
        <v>0.13</v>
      </c>
      <c r="H47" s="441">
        <f>(+F47*G47)+F47</f>
        <v>0</v>
      </c>
      <c r="I47" s="204"/>
    </row>
    <row r="48" spans="1:9">
      <c r="A48" s="294">
        <v>15</v>
      </c>
      <c r="B48" s="208" t="s">
        <v>221</v>
      </c>
      <c r="C48" s="205"/>
      <c r="D48" s="205"/>
      <c r="E48" s="205" t="s">
        <v>159</v>
      </c>
      <c r="F48" s="487"/>
      <c r="G48" s="207">
        <v>0.13</v>
      </c>
      <c r="H48" s="441">
        <f t="shared" ref="H48" si="8">(+F48*G48)+F48</f>
        <v>0</v>
      </c>
      <c r="I48" s="204"/>
    </row>
    <row r="49" spans="1:9">
      <c r="A49" s="294"/>
      <c r="B49" s="208"/>
      <c r="C49" s="205"/>
      <c r="D49" s="205"/>
      <c r="E49" s="205"/>
      <c r="F49" s="489"/>
      <c r="G49" s="207"/>
      <c r="H49" s="441"/>
      <c r="I49" s="204"/>
    </row>
    <row r="50" spans="1:9">
      <c r="A50" s="436"/>
      <c r="B50" s="449" t="s">
        <v>188</v>
      </c>
      <c r="C50" s="438"/>
      <c r="D50" s="450" t="s">
        <v>276</v>
      </c>
      <c r="E50" s="439"/>
      <c r="F50" s="488"/>
      <c r="G50" s="440"/>
      <c r="H50" s="441"/>
    </row>
    <row r="51" spans="1:9">
      <c r="A51" s="436">
        <v>16</v>
      </c>
      <c r="B51" s="449" t="s">
        <v>269</v>
      </c>
      <c r="C51" s="438"/>
      <c r="D51" s="206"/>
      <c r="E51" s="439"/>
      <c r="F51" s="487"/>
      <c r="G51" s="445">
        <v>0.13</v>
      </c>
      <c r="H51" s="441">
        <f t="shared" ref="H51" si="9">(+F51*G51)+F51</f>
        <v>0</v>
      </c>
    </row>
    <row r="52" spans="1:9">
      <c r="A52" s="436">
        <v>17</v>
      </c>
      <c r="B52" s="449" t="s">
        <v>270</v>
      </c>
      <c r="C52" s="438"/>
      <c r="D52" s="206"/>
      <c r="E52" s="439"/>
      <c r="F52" s="487"/>
      <c r="G52" s="445">
        <v>0.13</v>
      </c>
      <c r="H52" s="441">
        <f t="shared" ref="H52:H53" si="10">(+F52*G52)+F52</f>
        <v>0</v>
      </c>
    </row>
    <row r="53" spans="1:9">
      <c r="A53" s="436">
        <v>18</v>
      </c>
      <c r="B53" s="449" t="s">
        <v>271</v>
      </c>
      <c r="C53" s="438"/>
      <c r="D53" s="206"/>
      <c r="E53" s="439"/>
      <c r="F53" s="487"/>
      <c r="G53" s="445">
        <v>0.13</v>
      </c>
      <c r="H53" s="441">
        <f t="shared" si="10"/>
        <v>0</v>
      </c>
    </row>
    <row r="54" spans="1:9">
      <c r="A54" s="436"/>
      <c r="B54" s="449"/>
      <c r="C54" s="438"/>
      <c r="D54" s="206"/>
      <c r="E54" s="439"/>
      <c r="F54" s="488"/>
      <c r="G54" s="440"/>
      <c r="H54" s="441"/>
    </row>
    <row r="55" spans="1:9" s="266" customFormat="1">
      <c r="A55" s="436">
        <v>19</v>
      </c>
      <c r="B55" s="449" t="s">
        <v>272</v>
      </c>
      <c r="C55" s="438"/>
      <c r="D55" s="206"/>
      <c r="E55" s="439"/>
      <c r="F55" s="488"/>
      <c r="G55" s="440"/>
      <c r="H55" s="441"/>
    </row>
    <row r="56" spans="1:9">
      <c r="A56" s="436"/>
      <c r="B56" s="452" t="s">
        <v>190</v>
      </c>
      <c r="C56" s="438"/>
      <c r="D56" s="206"/>
      <c r="E56" s="439"/>
      <c r="F56" s="487"/>
      <c r="G56" s="445">
        <v>0.13</v>
      </c>
      <c r="H56" s="441">
        <f t="shared" ref="H56:H57" si="11">(+F56*G56)+F56</f>
        <v>0</v>
      </c>
    </row>
    <row r="57" spans="1:9">
      <c r="A57" s="436"/>
      <c r="B57" s="437" t="s">
        <v>191</v>
      </c>
      <c r="C57" s="453"/>
      <c r="D57" s="206"/>
      <c r="E57" s="439"/>
      <c r="F57" s="487"/>
      <c r="G57" s="445">
        <v>0.13</v>
      </c>
      <c r="H57" s="441">
        <f t="shared" si="11"/>
        <v>0</v>
      </c>
    </row>
    <row r="58" spans="1:9">
      <c r="A58" s="436"/>
      <c r="B58" s="446"/>
      <c r="C58" s="438"/>
      <c r="D58" s="206"/>
      <c r="E58" s="439"/>
      <c r="F58" s="490"/>
      <c r="G58" s="440"/>
      <c r="H58" s="441"/>
    </row>
    <row r="59" spans="1:9" s="266" customFormat="1">
      <c r="A59" s="436">
        <v>20</v>
      </c>
      <c r="B59" s="449" t="s">
        <v>273</v>
      </c>
      <c r="C59" s="438"/>
      <c r="D59" s="206"/>
      <c r="E59" s="439"/>
      <c r="F59" s="490"/>
      <c r="G59" s="440"/>
      <c r="H59" s="441"/>
    </row>
    <row r="60" spans="1:9">
      <c r="A60" s="436"/>
      <c r="B60" s="447" t="s">
        <v>189</v>
      </c>
      <c r="C60" s="438"/>
      <c r="D60" s="206"/>
      <c r="E60" s="439"/>
      <c r="F60" s="487"/>
      <c r="G60" s="445">
        <v>0.13</v>
      </c>
      <c r="H60" s="441">
        <f t="shared" ref="H60:H62" si="12">(+F60*G60)+F60</f>
        <v>0</v>
      </c>
    </row>
    <row r="61" spans="1:9">
      <c r="A61" s="436"/>
      <c r="B61" s="452" t="s">
        <v>190</v>
      </c>
      <c r="C61" s="438"/>
      <c r="D61" s="206"/>
      <c r="E61" s="439"/>
      <c r="F61" s="487"/>
      <c r="G61" s="445">
        <v>0.13</v>
      </c>
      <c r="H61" s="441">
        <f t="shared" si="12"/>
        <v>0</v>
      </c>
    </row>
    <row r="62" spans="1:9">
      <c r="A62" s="436"/>
      <c r="B62" s="437" t="s">
        <v>191</v>
      </c>
      <c r="C62" s="453"/>
      <c r="D62" s="206"/>
      <c r="E62" s="439"/>
      <c r="F62" s="487"/>
      <c r="G62" s="445">
        <v>0.13</v>
      </c>
      <c r="H62" s="441">
        <f t="shared" si="12"/>
        <v>0</v>
      </c>
    </row>
    <row r="63" spans="1:9">
      <c r="A63" s="436"/>
      <c r="B63" s="446"/>
      <c r="C63" s="438"/>
      <c r="D63" s="206"/>
      <c r="E63" s="439"/>
      <c r="F63" s="487"/>
      <c r="G63" s="440"/>
      <c r="H63" s="441"/>
    </row>
    <row r="64" spans="1:9">
      <c r="A64" s="436">
        <v>21</v>
      </c>
      <c r="B64" s="446" t="s">
        <v>204</v>
      </c>
      <c r="C64" s="438"/>
      <c r="D64" s="206"/>
      <c r="E64" s="439"/>
      <c r="F64" s="487"/>
      <c r="G64" s="445">
        <v>0.13</v>
      </c>
      <c r="H64" s="441">
        <f t="shared" ref="H64" si="13">(+F64*G64)+F64</f>
        <v>0</v>
      </c>
    </row>
    <row r="65" spans="1:8" ht="16.5" thickBot="1">
      <c r="A65" s="298"/>
      <c r="B65" s="299"/>
      <c r="C65" s="300"/>
      <c r="D65" s="301"/>
      <c r="E65" s="302"/>
      <c r="F65" s="491"/>
      <c r="G65" s="303"/>
      <c r="H65" s="304"/>
    </row>
    <row r="66" spans="1:8" thickTop="1">
      <c r="A66" s="284"/>
      <c r="B66" s="267"/>
      <c r="C66" s="9"/>
      <c r="D66" s="9"/>
      <c r="E66" s="9"/>
      <c r="F66" s="422"/>
      <c r="G66" s="259" t="s">
        <v>389</v>
      </c>
      <c r="H66" s="285"/>
    </row>
    <row r="67" spans="1:8" ht="15">
      <c r="A67" s="284"/>
      <c r="B67" s="267"/>
      <c r="C67" s="9"/>
      <c r="D67" s="9"/>
      <c r="E67" s="9"/>
      <c r="F67" s="422"/>
      <c r="G67" s="9"/>
      <c r="H67" s="286"/>
    </row>
    <row r="68" spans="1:8" thickBot="1">
      <c r="A68" s="288"/>
      <c r="B68" s="289"/>
      <c r="C68" s="290"/>
      <c r="D68" s="290"/>
      <c r="E68" s="290"/>
      <c r="F68" s="492"/>
      <c r="G68" s="290" t="s">
        <v>206</v>
      </c>
      <c r="H68" s="291"/>
    </row>
    <row r="69" spans="1:8" ht="16.5" thickTop="1">
      <c r="A69" s="200">
        <v>22</v>
      </c>
      <c r="B69" s="187" t="s">
        <v>275</v>
      </c>
      <c r="C69" s="137"/>
      <c r="D69" s="150"/>
      <c r="E69" s="135"/>
      <c r="F69" s="487"/>
      <c r="G69" s="157"/>
      <c r="H69" s="176"/>
    </row>
    <row r="70" spans="1:8">
      <c r="A70" s="200"/>
      <c r="B70" s="189" t="s">
        <v>189</v>
      </c>
      <c r="C70" s="137"/>
      <c r="D70" s="150"/>
      <c r="E70" s="135"/>
      <c r="F70" s="487"/>
      <c r="G70" s="157">
        <v>0.13</v>
      </c>
      <c r="H70" s="176">
        <f t="shared" ref="H70:H72" si="14">(+F70*G70)+F70</f>
        <v>0</v>
      </c>
    </row>
    <row r="71" spans="1:8">
      <c r="A71" s="200"/>
      <c r="B71" s="188" t="s">
        <v>190</v>
      </c>
      <c r="C71" s="137"/>
      <c r="D71" s="150"/>
      <c r="E71" s="135"/>
      <c r="F71" s="487"/>
      <c r="G71" s="157">
        <v>0.13</v>
      </c>
      <c r="H71" s="176">
        <f t="shared" si="14"/>
        <v>0</v>
      </c>
    </row>
    <row r="72" spans="1:8">
      <c r="A72" s="200"/>
      <c r="B72" s="185" t="s">
        <v>191</v>
      </c>
      <c r="C72" s="146"/>
      <c r="D72" s="150"/>
      <c r="E72" s="135"/>
      <c r="F72" s="487"/>
      <c r="G72" s="157">
        <v>0.13</v>
      </c>
      <c r="H72" s="176">
        <f t="shared" si="14"/>
        <v>0</v>
      </c>
    </row>
    <row r="73" spans="1:8">
      <c r="A73" s="200"/>
      <c r="B73" s="190"/>
      <c r="C73" s="137"/>
      <c r="D73" s="150"/>
      <c r="E73" s="135"/>
      <c r="F73" s="487"/>
      <c r="G73" s="157"/>
      <c r="H73" s="176"/>
    </row>
    <row r="74" spans="1:8">
      <c r="A74" s="200">
        <v>23</v>
      </c>
      <c r="B74" s="187" t="s">
        <v>215</v>
      </c>
      <c r="C74" s="137"/>
      <c r="D74" s="150"/>
      <c r="E74" s="135"/>
      <c r="F74" s="487"/>
      <c r="G74" s="157"/>
      <c r="H74" s="176"/>
    </row>
    <row r="75" spans="1:8">
      <c r="A75" s="200"/>
      <c r="B75" s="189" t="s">
        <v>189</v>
      </c>
      <c r="C75" s="137"/>
      <c r="D75" s="150"/>
      <c r="E75" s="135"/>
      <c r="F75" s="487"/>
      <c r="G75" s="157">
        <v>0.13</v>
      </c>
      <c r="H75" s="176">
        <f t="shared" ref="H75:H77" si="15">(+F75*G75)+F75</f>
        <v>0</v>
      </c>
    </row>
    <row r="76" spans="1:8">
      <c r="A76" s="200"/>
      <c r="B76" s="188" t="s">
        <v>190</v>
      </c>
      <c r="C76" s="137"/>
      <c r="D76" s="150"/>
      <c r="E76" s="135"/>
      <c r="F76" s="487"/>
      <c r="G76" s="157">
        <v>0.13</v>
      </c>
      <c r="H76" s="176">
        <f t="shared" si="15"/>
        <v>0</v>
      </c>
    </row>
    <row r="77" spans="1:8">
      <c r="A77" s="200"/>
      <c r="B77" s="185" t="s">
        <v>191</v>
      </c>
      <c r="C77" s="146"/>
      <c r="D77" s="150"/>
      <c r="E77" s="135"/>
      <c r="F77" s="487"/>
      <c r="G77" s="157">
        <v>0.13</v>
      </c>
      <c r="H77" s="176">
        <f t="shared" si="15"/>
        <v>0</v>
      </c>
    </row>
    <row r="78" spans="1:8">
      <c r="A78" s="200"/>
      <c r="B78" s="190"/>
      <c r="C78" s="137"/>
      <c r="D78" s="150"/>
      <c r="E78" s="135"/>
      <c r="F78" s="493"/>
      <c r="G78" s="157"/>
      <c r="H78" s="176"/>
    </row>
    <row r="79" spans="1:8">
      <c r="A79" s="200">
        <v>24</v>
      </c>
      <c r="B79" s="187" t="s">
        <v>274</v>
      </c>
      <c r="C79" s="137"/>
      <c r="D79" s="150"/>
      <c r="E79" s="135"/>
      <c r="F79" s="493"/>
      <c r="G79" s="157"/>
      <c r="H79" s="176"/>
    </row>
    <row r="80" spans="1:8">
      <c r="A80" s="200"/>
      <c r="B80" s="189" t="s">
        <v>189</v>
      </c>
      <c r="C80" s="137"/>
      <c r="D80" s="150"/>
      <c r="E80" s="135"/>
      <c r="F80" s="487"/>
      <c r="G80" s="157">
        <v>0.13</v>
      </c>
      <c r="H80" s="176">
        <f t="shared" ref="H80:H82" si="16">(+F80*G80)+F80</f>
        <v>0</v>
      </c>
    </row>
    <row r="81" spans="1:8">
      <c r="A81" s="200"/>
      <c r="B81" s="188" t="s">
        <v>190</v>
      </c>
      <c r="C81" s="137"/>
      <c r="D81" s="150"/>
      <c r="E81" s="135"/>
      <c r="F81" s="487"/>
      <c r="G81" s="157">
        <v>0.13</v>
      </c>
      <c r="H81" s="176">
        <f t="shared" si="16"/>
        <v>0</v>
      </c>
    </row>
    <row r="82" spans="1:8">
      <c r="A82" s="199"/>
      <c r="B82" s="185" t="s">
        <v>191</v>
      </c>
      <c r="C82" s="146"/>
      <c r="D82" s="150"/>
      <c r="E82" s="135"/>
      <c r="F82" s="487"/>
      <c r="G82" s="157">
        <v>0.13</v>
      </c>
      <c r="H82" s="176">
        <f t="shared" si="16"/>
        <v>0</v>
      </c>
    </row>
    <row r="83" spans="1:8">
      <c r="A83" s="200"/>
      <c r="B83" s="190"/>
      <c r="C83" s="137"/>
      <c r="D83" s="150"/>
      <c r="E83" s="135"/>
      <c r="F83" s="487"/>
      <c r="G83" s="157"/>
      <c r="H83" s="176"/>
    </row>
    <row r="84" spans="1:8">
      <c r="A84" s="200">
        <v>25</v>
      </c>
      <c r="B84" s="187" t="s">
        <v>216</v>
      </c>
      <c r="C84" s="137"/>
      <c r="D84" s="150"/>
      <c r="E84" s="135"/>
      <c r="F84" s="487"/>
      <c r="G84" s="157"/>
      <c r="H84" s="176"/>
    </row>
    <row r="85" spans="1:8">
      <c r="A85" s="200"/>
      <c r="B85" s="189" t="s">
        <v>189</v>
      </c>
      <c r="C85" s="137"/>
      <c r="D85" s="150"/>
      <c r="E85" s="135"/>
      <c r="F85" s="487"/>
      <c r="G85" s="157">
        <v>0.13</v>
      </c>
      <c r="H85" s="176">
        <f t="shared" ref="H85:H87" si="17">(+F85*G85)+F85</f>
        <v>0</v>
      </c>
    </row>
    <row r="86" spans="1:8">
      <c r="A86" s="200"/>
      <c r="B86" s="188" t="s">
        <v>190</v>
      </c>
      <c r="C86" s="137"/>
      <c r="D86" s="150"/>
      <c r="E86" s="135"/>
      <c r="F86" s="487"/>
      <c r="G86" s="157">
        <v>0.13</v>
      </c>
      <c r="H86" s="176">
        <f t="shared" si="17"/>
        <v>0</v>
      </c>
    </row>
    <row r="87" spans="1:8">
      <c r="A87" s="201"/>
      <c r="B87" s="185" t="s">
        <v>191</v>
      </c>
      <c r="C87" s="146"/>
      <c r="D87" s="150"/>
      <c r="E87" s="135"/>
      <c r="F87" s="487"/>
      <c r="G87" s="157">
        <v>0.13</v>
      </c>
      <c r="H87" s="176">
        <f t="shared" si="17"/>
        <v>0</v>
      </c>
    </row>
    <row r="88" spans="1:8">
      <c r="A88" s="200"/>
      <c r="B88" s="190"/>
      <c r="C88" s="137"/>
      <c r="D88" s="150"/>
      <c r="E88" s="135"/>
      <c r="F88" s="493"/>
      <c r="G88" s="157"/>
      <c r="H88" s="176"/>
    </row>
    <row r="89" spans="1:8">
      <c r="A89" s="200">
        <v>26</v>
      </c>
      <c r="B89" s="187" t="s">
        <v>207</v>
      </c>
      <c r="C89" s="137"/>
      <c r="D89" s="150"/>
      <c r="E89" s="135"/>
      <c r="F89" s="487"/>
      <c r="G89" s="157">
        <v>0.13</v>
      </c>
      <c r="H89" s="176">
        <f t="shared" ref="H89:H94" si="18">(+F89*G89)+F89</f>
        <v>0</v>
      </c>
    </row>
    <row r="90" spans="1:8">
      <c r="A90" s="200"/>
      <c r="B90" s="263"/>
      <c r="C90" s="264"/>
      <c r="D90" s="265"/>
      <c r="E90" s="135"/>
      <c r="F90" s="493"/>
      <c r="G90" s="157"/>
      <c r="H90" s="176"/>
    </row>
    <row r="91" spans="1:8">
      <c r="A91" s="200">
        <v>27</v>
      </c>
      <c r="B91" s="187" t="s">
        <v>254</v>
      </c>
      <c r="C91" s="137"/>
      <c r="D91" s="150"/>
      <c r="E91" s="135"/>
      <c r="F91" s="493"/>
      <c r="G91" s="157"/>
      <c r="H91" s="176"/>
    </row>
    <row r="92" spans="1:8">
      <c r="A92" s="200"/>
      <c r="B92" s="224" t="s">
        <v>195</v>
      </c>
      <c r="C92" s="137"/>
      <c r="D92" s="150"/>
      <c r="E92" s="135"/>
      <c r="F92" s="493"/>
      <c r="G92" s="156"/>
      <c r="H92" s="176"/>
    </row>
    <row r="93" spans="1:8">
      <c r="A93" s="201"/>
      <c r="B93" s="191" t="s">
        <v>192</v>
      </c>
      <c r="C93" s="139"/>
      <c r="D93" s="151"/>
      <c r="E93" s="135"/>
      <c r="F93" s="487"/>
      <c r="G93" s="157">
        <v>0.13</v>
      </c>
      <c r="H93" s="176">
        <f t="shared" si="18"/>
        <v>0</v>
      </c>
    </row>
    <row r="94" spans="1:8">
      <c r="A94" s="201"/>
      <c r="B94" s="191" t="s">
        <v>193</v>
      </c>
      <c r="C94" s="139"/>
      <c r="D94" s="151"/>
      <c r="E94" s="140"/>
      <c r="F94" s="487"/>
      <c r="G94" s="157">
        <v>0.13</v>
      </c>
      <c r="H94" s="176">
        <f t="shared" si="18"/>
        <v>0</v>
      </c>
    </row>
    <row r="95" spans="1:8">
      <c r="A95" s="200"/>
      <c r="B95" s="187"/>
      <c r="C95" s="137"/>
      <c r="D95" s="150"/>
      <c r="E95" s="135"/>
      <c r="F95" s="487"/>
      <c r="G95" s="156"/>
      <c r="H95" s="176"/>
    </row>
    <row r="96" spans="1:8">
      <c r="A96" s="200"/>
      <c r="B96" s="186"/>
      <c r="C96" s="137"/>
      <c r="D96" s="150"/>
      <c r="E96" s="143"/>
      <c r="F96" s="487"/>
      <c r="G96" s="156"/>
      <c r="H96" s="176"/>
    </row>
    <row r="97" spans="1:8" ht="18">
      <c r="A97" s="197"/>
      <c r="B97" s="192" t="s">
        <v>47</v>
      </c>
      <c r="C97" s="132"/>
      <c r="D97" s="148"/>
      <c r="E97" s="142"/>
      <c r="F97" s="160"/>
      <c r="G97" s="158"/>
      <c r="H97" s="177"/>
    </row>
    <row r="98" spans="1:8">
      <c r="A98" s="197"/>
      <c r="B98" s="193"/>
      <c r="C98" s="132"/>
      <c r="D98" s="148"/>
      <c r="E98" s="133"/>
      <c r="F98" s="160"/>
      <c r="G98" s="158"/>
      <c r="H98" s="177"/>
    </row>
    <row r="99" spans="1:8">
      <c r="A99" s="200">
        <v>28</v>
      </c>
      <c r="B99" s="188" t="s">
        <v>161</v>
      </c>
      <c r="C99" s="137"/>
      <c r="D99" s="150"/>
      <c r="E99" s="135"/>
      <c r="F99" s="487"/>
      <c r="G99" s="157">
        <v>0.13</v>
      </c>
      <c r="H99" s="176">
        <f t="shared" ref="H99:H107" si="19">(+F99*G99)+F99</f>
        <v>0</v>
      </c>
    </row>
    <row r="100" spans="1:8">
      <c r="A100" s="200">
        <v>29</v>
      </c>
      <c r="B100" s="188" t="s">
        <v>162</v>
      </c>
      <c r="C100" s="137"/>
      <c r="D100" s="150"/>
      <c r="E100" s="135"/>
      <c r="F100" s="487"/>
      <c r="G100" s="157">
        <v>0.13</v>
      </c>
      <c r="H100" s="176">
        <f t="shared" si="19"/>
        <v>0</v>
      </c>
    </row>
    <row r="101" spans="1:8">
      <c r="A101" s="200">
        <v>30</v>
      </c>
      <c r="B101" s="188" t="s">
        <v>163</v>
      </c>
      <c r="C101" s="137"/>
      <c r="D101" s="150"/>
      <c r="E101" s="135"/>
      <c r="F101" s="487"/>
      <c r="G101" s="157">
        <v>0.13</v>
      </c>
      <c r="H101" s="176">
        <f t="shared" si="19"/>
        <v>0</v>
      </c>
    </row>
    <row r="102" spans="1:8">
      <c r="A102" s="200">
        <v>31</v>
      </c>
      <c r="B102" s="188" t="s">
        <v>164</v>
      </c>
      <c r="C102" s="137"/>
      <c r="D102" s="150"/>
      <c r="E102" s="135"/>
      <c r="F102" s="487"/>
      <c r="G102" s="157">
        <v>0.13</v>
      </c>
      <c r="H102" s="176">
        <f t="shared" si="19"/>
        <v>0</v>
      </c>
    </row>
    <row r="103" spans="1:8">
      <c r="A103" s="200">
        <v>32</v>
      </c>
      <c r="B103" s="188" t="s">
        <v>165</v>
      </c>
      <c r="C103" s="137"/>
      <c r="D103" s="150"/>
      <c r="E103" s="135"/>
      <c r="F103" s="487"/>
      <c r="G103" s="157">
        <v>0.13</v>
      </c>
      <c r="H103" s="176">
        <f t="shared" si="19"/>
        <v>0</v>
      </c>
    </row>
    <row r="104" spans="1:8">
      <c r="A104" s="200">
        <v>33</v>
      </c>
      <c r="B104" s="188" t="s">
        <v>166</v>
      </c>
      <c r="C104" s="137"/>
      <c r="D104" s="150"/>
      <c r="E104" s="135"/>
      <c r="F104" s="487"/>
      <c r="G104" s="157">
        <v>0.13</v>
      </c>
      <c r="H104" s="176">
        <f t="shared" si="19"/>
        <v>0</v>
      </c>
    </row>
    <row r="105" spans="1:8">
      <c r="A105" s="200">
        <v>34</v>
      </c>
      <c r="B105" s="188" t="s">
        <v>167</v>
      </c>
      <c r="C105" s="137"/>
      <c r="D105" s="150"/>
      <c r="E105" s="135"/>
      <c r="F105" s="487"/>
      <c r="G105" s="157">
        <v>0.13</v>
      </c>
      <c r="H105" s="176">
        <f t="shared" si="19"/>
        <v>0</v>
      </c>
    </row>
    <row r="106" spans="1:8">
      <c r="A106" s="200">
        <v>35</v>
      </c>
      <c r="B106" s="188" t="s">
        <v>168</v>
      </c>
      <c r="C106" s="137"/>
      <c r="D106" s="150"/>
      <c r="E106" s="135"/>
      <c r="F106" s="487"/>
      <c r="G106" s="157">
        <v>0.13</v>
      </c>
      <c r="H106" s="176">
        <f t="shared" si="19"/>
        <v>0</v>
      </c>
    </row>
    <row r="107" spans="1:8">
      <c r="A107" s="200">
        <v>36</v>
      </c>
      <c r="B107" s="188" t="s">
        <v>169</v>
      </c>
      <c r="C107" s="137"/>
      <c r="D107" s="150"/>
      <c r="E107" s="135"/>
      <c r="F107" s="487"/>
      <c r="G107" s="157">
        <v>0.13</v>
      </c>
      <c r="H107" s="176">
        <f t="shared" si="19"/>
        <v>0</v>
      </c>
    </row>
    <row r="108" spans="1:8">
      <c r="A108" s="200"/>
      <c r="B108" s="188"/>
      <c r="C108" s="137"/>
      <c r="D108" s="150"/>
      <c r="E108" s="135"/>
      <c r="F108" s="493"/>
      <c r="G108" s="157"/>
      <c r="H108" s="176"/>
    </row>
    <row r="109" spans="1:8">
      <c r="A109" s="200">
        <v>37</v>
      </c>
      <c r="B109" s="188" t="s">
        <v>170</v>
      </c>
      <c r="C109" s="137"/>
      <c r="D109" s="150"/>
      <c r="E109" s="135"/>
      <c r="F109" s="487"/>
      <c r="G109" s="157">
        <v>0.13</v>
      </c>
      <c r="H109" s="176">
        <f>(+F109*G109)+F109</f>
        <v>0</v>
      </c>
    </row>
    <row r="110" spans="1:8">
      <c r="A110" s="200">
        <v>38</v>
      </c>
      <c r="B110" s="188" t="s">
        <v>171</v>
      </c>
      <c r="C110" s="137"/>
      <c r="D110" s="150"/>
      <c r="E110" s="135"/>
      <c r="F110" s="487"/>
      <c r="G110" s="157">
        <v>0.13</v>
      </c>
      <c r="H110" s="176">
        <f>(+F110*G110)+F110</f>
        <v>0</v>
      </c>
    </row>
    <row r="111" spans="1:8">
      <c r="A111" s="200">
        <v>39</v>
      </c>
      <c r="B111" s="188" t="s">
        <v>172</v>
      </c>
      <c r="C111" s="137"/>
      <c r="D111" s="150"/>
      <c r="E111" s="135"/>
      <c r="F111" s="487"/>
      <c r="G111" s="157">
        <v>0.13</v>
      </c>
      <c r="H111" s="176">
        <f t="shared" ref="H111:H128" si="20">(+F111*G111)+F111</f>
        <v>0</v>
      </c>
    </row>
    <row r="112" spans="1:8">
      <c r="A112" s="200">
        <v>40</v>
      </c>
      <c r="B112" s="188" t="s">
        <v>173</v>
      </c>
      <c r="C112" s="137"/>
      <c r="D112" s="150"/>
      <c r="E112" s="135"/>
      <c r="F112" s="487"/>
      <c r="G112" s="157">
        <v>0.13</v>
      </c>
      <c r="H112" s="176">
        <f t="shared" si="20"/>
        <v>0</v>
      </c>
    </row>
    <row r="113" spans="1:8">
      <c r="A113" s="200">
        <v>41</v>
      </c>
      <c r="B113" s="188" t="s">
        <v>174</v>
      </c>
      <c r="C113" s="138"/>
      <c r="D113" s="150"/>
      <c r="E113" s="135"/>
      <c r="F113" s="487"/>
      <c r="G113" s="157">
        <v>0.13</v>
      </c>
      <c r="H113" s="176">
        <f>(+F113*G113)+F113</f>
        <v>0</v>
      </c>
    </row>
    <row r="114" spans="1:8">
      <c r="A114" s="200">
        <v>42</v>
      </c>
      <c r="B114" s="188" t="s">
        <v>175</v>
      </c>
      <c r="C114" s="137"/>
      <c r="D114" s="150"/>
      <c r="E114" s="135"/>
      <c r="F114" s="487"/>
      <c r="G114" s="157">
        <v>0.13</v>
      </c>
      <c r="H114" s="176">
        <f>(+F114*G114)+F114</f>
        <v>0</v>
      </c>
    </row>
    <row r="115" spans="1:8">
      <c r="A115" s="200"/>
      <c r="B115" s="188"/>
      <c r="C115" s="137"/>
      <c r="D115" s="150"/>
      <c r="E115" s="423"/>
      <c r="F115" s="487"/>
      <c r="G115" s="157"/>
      <c r="H115" s="176"/>
    </row>
    <row r="116" spans="1:8">
      <c r="A116" s="200"/>
      <c r="B116" s="188"/>
      <c r="C116" s="137"/>
      <c r="D116" s="150"/>
      <c r="E116" s="423"/>
      <c r="F116" s="487"/>
      <c r="G116" s="157"/>
      <c r="H116" s="176"/>
    </row>
    <row r="117" spans="1:8">
      <c r="A117" s="200"/>
      <c r="B117" s="188"/>
      <c r="C117" s="137"/>
      <c r="D117" s="150"/>
      <c r="E117" s="423"/>
      <c r="F117" s="487"/>
      <c r="G117" s="157"/>
      <c r="H117" s="176"/>
    </row>
    <row r="118" spans="1:8" ht="16.5" thickBot="1">
      <c r="A118" s="298"/>
      <c r="B118" s="309"/>
      <c r="C118" s="300"/>
      <c r="D118" s="301"/>
      <c r="E118" s="302"/>
      <c r="F118" s="491"/>
      <c r="G118" s="310"/>
      <c r="H118" s="304"/>
    </row>
    <row r="119" spans="1:8" s="308" customFormat="1" ht="16.5" thickTop="1">
      <c r="A119" s="305"/>
      <c r="B119" s="306"/>
      <c r="C119" s="307"/>
      <c r="D119" s="265"/>
      <c r="E119" s="281"/>
      <c r="F119" s="494"/>
      <c r="G119" s="258"/>
      <c r="H119" s="258"/>
    </row>
    <row r="120" spans="1:8" ht="15">
      <c r="A120" s="284"/>
      <c r="B120" s="267"/>
      <c r="C120" s="9"/>
      <c r="D120" s="9"/>
      <c r="E120" s="9"/>
      <c r="F120" s="422"/>
      <c r="G120" s="259" t="s">
        <v>389</v>
      </c>
      <c r="H120" s="285"/>
    </row>
    <row r="121" spans="1:8" ht="15">
      <c r="A121" s="284"/>
      <c r="B121" s="267"/>
      <c r="C121" s="9"/>
      <c r="D121" s="9"/>
      <c r="E121" s="9"/>
      <c r="F121" s="422"/>
      <c r="G121" s="9"/>
      <c r="H121" s="286"/>
    </row>
    <row r="122" spans="1:8" thickBot="1">
      <c r="A122" s="288"/>
      <c r="B122" s="289"/>
      <c r="C122" s="290"/>
      <c r="D122" s="290"/>
      <c r="E122" s="290"/>
      <c r="F122" s="492"/>
      <c r="G122" s="290" t="s">
        <v>206</v>
      </c>
      <c r="H122" s="291"/>
    </row>
    <row r="123" spans="1:8" ht="15.95" customHeight="1" thickTop="1">
      <c r="A123" s="202"/>
      <c r="B123" s="194" t="s">
        <v>291</v>
      </c>
      <c r="C123" s="144"/>
      <c r="D123" s="154"/>
      <c r="E123" s="423"/>
      <c r="F123" s="495"/>
      <c r="G123" s="159"/>
      <c r="H123" s="178"/>
    </row>
    <row r="124" spans="1:8" ht="9" customHeight="1">
      <c r="A124" s="233"/>
      <c r="B124" s="232"/>
      <c r="C124" s="231"/>
      <c r="D124" s="225"/>
      <c r="E124" s="209"/>
      <c r="F124" s="495"/>
      <c r="G124" s="230"/>
      <c r="H124" s="226"/>
    </row>
    <row r="125" spans="1:8">
      <c r="A125" s="233">
        <v>43</v>
      </c>
      <c r="B125" s="232" t="s">
        <v>196</v>
      </c>
      <c r="C125" s="231"/>
      <c r="D125" s="225"/>
      <c r="E125" s="209"/>
      <c r="F125" s="487"/>
      <c r="G125" s="230">
        <v>0.13</v>
      </c>
      <c r="H125" s="226">
        <f t="shared" si="20"/>
        <v>0</v>
      </c>
    </row>
    <row r="126" spans="1:8">
      <c r="A126" s="233">
        <v>44</v>
      </c>
      <c r="B126" s="232" t="s">
        <v>197</v>
      </c>
      <c r="C126" s="231"/>
      <c r="D126" s="225"/>
      <c r="E126" s="209"/>
      <c r="F126" s="487"/>
      <c r="G126" s="230">
        <v>0.13</v>
      </c>
      <c r="H126" s="226">
        <f t="shared" si="20"/>
        <v>0</v>
      </c>
    </row>
    <row r="127" spans="1:8">
      <c r="A127" s="233">
        <v>45</v>
      </c>
      <c r="B127" s="232" t="s">
        <v>198</v>
      </c>
      <c r="C127" s="231"/>
      <c r="D127" s="225"/>
      <c r="E127" s="209"/>
      <c r="F127" s="487"/>
      <c r="G127" s="230">
        <v>0.13</v>
      </c>
      <c r="H127" s="226">
        <f t="shared" si="20"/>
        <v>0</v>
      </c>
    </row>
    <row r="128" spans="1:8">
      <c r="A128" s="233">
        <v>46</v>
      </c>
      <c r="B128" s="232" t="s">
        <v>199</v>
      </c>
      <c r="C128" s="231"/>
      <c r="D128" s="225"/>
      <c r="E128" s="209"/>
      <c r="F128" s="487"/>
      <c r="G128" s="230">
        <v>0.13</v>
      </c>
      <c r="H128" s="226">
        <f t="shared" si="20"/>
        <v>0</v>
      </c>
    </row>
    <row r="129" spans="1:8" ht="9" customHeight="1">
      <c r="A129" s="233"/>
      <c r="B129" s="232"/>
      <c r="C129" s="231"/>
      <c r="D129" s="225"/>
      <c r="E129" s="209"/>
      <c r="F129" s="495"/>
      <c r="G129" s="230"/>
      <c r="H129" s="226"/>
    </row>
    <row r="130" spans="1:8" ht="15.95" customHeight="1">
      <c r="A130" s="202"/>
      <c r="B130" s="194" t="s">
        <v>203</v>
      </c>
      <c r="C130" s="144"/>
      <c r="D130" s="154"/>
      <c r="E130" s="423"/>
      <c r="F130" s="495"/>
      <c r="G130" s="159"/>
      <c r="H130" s="178"/>
    </row>
    <row r="131" spans="1:8" ht="9" customHeight="1">
      <c r="A131" s="233"/>
      <c r="B131" s="232"/>
      <c r="C131" s="231"/>
      <c r="D131" s="225"/>
      <c r="E131" s="209"/>
      <c r="F131" s="495"/>
      <c r="G131" s="230"/>
      <c r="H131" s="226"/>
    </row>
    <row r="132" spans="1:8" s="266" customFormat="1">
      <c r="A132" s="233">
        <v>47</v>
      </c>
      <c r="B132" s="232" t="s">
        <v>200</v>
      </c>
      <c r="C132" s="231"/>
      <c r="D132" s="225"/>
      <c r="E132" s="209"/>
      <c r="F132" s="496"/>
      <c r="G132" s="230"/>
      <c r="H132" s="226"/>
    </row>
    <row r="133" spans="1:8" s="266" customFormat="1">
      <c r="A133" s="233"/>
      <c r="B133" s="232" t="s">
        <v>178</v>
      </c>
      <c r="C133" s="231"/>
      <c r="D133" s="225"/>
      <c r="E133" s="234"/>
      <c r="F133" s="487"/>
      <c r="G133" s="230">
        <v>0.13</v>
      </c>
      <c r="H133" s="226">
        <f t="shared" ref="H133" si="21">(+F133*G133)+F133</f>
        <v>0</v>
      </c>
    </row>
    <row r="134" spans="1:8" s="266" customFormat="1">
      <c r="A134" s="233"/>
      <c r="B134" s="232" t="s">
        <v>256</v>
      </c>
      <c r="C134" s="231"/>
      <c r="D134" s="225"/>
      <c r="E134" s="234"/>
      <c r="F134" s="487"/>
      <c r="G134" s="230">
        <v>0.13</v>
      </c>
      <c r="H134" s="226">
        <f t="shared" ref="H134:H135" si="22">(+F134*G134)+F134</f>
        <v>0</v>
      </c>
    </row>
    <row r="135" spans="1:8" s="266" customFormat="1">
      <c r="A135" s="233"/>
      <c r="B135" s="232" t="s">
        <v>257</v>
      </c>
      <c r="C135" s="231"/>
      <c r="D135" s="225"/>
      <c r="E135" s="234"/>
      <c r="F135" s="487"/>
      <c r="G135" s="230">
        <v>0.13</v>
      </c>
      <c r="H135" s="226">
        <f t="shared" si="22"/>
        <v>0</v>
      </c>
    </row>
    <row r="136" spans="1:8" ht="9" customHeight="1">
      <c r="A136" s="233"/>
      <c r="B136" s="232"/>
      <c r="C136" s="231"/>
      <c r="D136" s="225"/>
      <c r="E136" s="209"/>
      <c r="F136" s="495"/>
      <c r="G136" s="230"/>
      <c r="H136" s="226"/>
    </row>
    <row r="137" spans="1:8" ht="15.95" customHeight="1">
      <c r="A137" s="202"/>
      <c r="B137" s="194" t="s">
        <v>48</v>
      </c>
      <c r="C137" s="144"/>
      <c r="D137" s="154"/>
      <c r="E137" s="423"/>
      <c r="F137" s="495"/>
      <c r="G137" s="159"/>
      <c r="H137" s="178"/>
    </row>
    <row r="138" spans="1:8" ht="9" customHeight="1">
      <c r="A138" s="233"/>
      <c r="B138" s="232"/>
      <c r="C138" s="231"/>
      <c r="D138" s="225"/>
      <c r="E138" s="209"/>
      <c r="F138" s="495"/>
      <c r="G138" s="230"/>
      <c r="H138" s="226"/>
    </row>
    <row r="139" spans="1:8">
      <c r="A139" s="457">
        <v>48</v>
      </c>
      <c r="B139" s="458" t="s">
        <v>284</v>
      </c>
      <c r="C139" s="459"/>
      <c r="D139" s="460"/>
      <c r="E139" s="439"/>
      <c r="F139" s="497"/>
      <c r="G139" s="461"/>
      <c r="H139" s="461"/>
    </row>
    <row r="140" spans="1:8">
      <c r="A140" s="457"/>
      <c r="B140" s="462" t="s">
        <v>282</v>
      </c>
      <c r="C140" s="459"/>
      <c r="D140" s="460"/>
      <c r="E140" s="439"/>
      <c r="F140" s="487"/>
      <c r="G140" s="445">
        <v>0.13</v>
      </c>
      <c r="H140" s="441">
        <f t="shared" ref="H140" si="23">(+F140*G140)+F140</f>
        <v>0</v>
      </c>
    </row>
    <row r="141" spans="1:8" ht="9" customHeight="1">
      <c r="A141" s="233"/>
      <c r="B141" s="232"/>
      <c r="C141" s="231"/>
      <c r="D141" s="225"/>
      <c r="E141" s="209"/>
      <c r="F141" s="495"/>
      <c r="G141" s="230"/>
      <c r="H141" s="226"/>
    </row>
    <row r="142" spans="1:8" s="465" customFormat="1">
      <c r="A142" s="457">
        <v>49</v>
      </c>
      <c r="B142" s="458" t="s">
        <v>365</v>
      </c>
      <c r="C142" s="459"/>
      <c r="D142" s="460"/>
      <c r="E142" s="439"/>
      <c r="F142" s="497"/>
      <c r="G142" s="463"/>
      <c r="H142" s="464"/>
    </row>
    <row r="143" spans="1:8" s="465" customFormat="1">
      <c r="A143" s="457"/>
      <c r="B143" s="462" t="s">
        <v>283</v>
      </c>
      <c r="C143" s="459"/>
      <c r="D143" s="460"/>
      <c r="E143" s="439"/>
      <c r="F143" s="487"/>
      <c r="G143" s="445">
        <v>0.13</v>
      </c>
      <c r="H143" s="441">
        <f t="shared" ref="H143" si="24">(+F143*G143)+F143</f>
        <v>0</v>
      </c>
    </row>
    <row r="144" spans="1:8" ht="9" customHeight="1">
      <c r="A144" s="233"/>
      <c r="B144" s="232"/>
      <c r="C144" s="231"/>
      <c r="D144" s="225"/>
      <c r="E144" s="209"/>
      <c r="F144" s="495"/>
      <c r="G144" s="230"/>
      <c r="H144" s="226"/>
    </row>
    <row r="145" spans="1:9" s="465" customFormat="1">
      <c r="A145" s="457">
        <v>50</v>
      </c>
      <c r="B145" s="458" t="s">
        <v>366</v>
      </c>
      <c r="C145" s="459"/>
      <c r="D145" s="460"/>
      <c r="E145" s="439"/>
      <c r="F145" s="497"/>
      <c r="G145" s="463"/>
      <c r="H145" s="464"/>
    </row>
    <row r="146" spans="1:9" s="465" customFormat="1">
      <c r="A146" s="457"/>
      <c r="B146" s="462" t="s">
        <v>367</v>
      </c>
      <c r="C146" s="459"/>
      <c r="D146" s="460"/>
      <c r="E146" s="439"/>
      <c r="F146" s="487"/>
      <c r="G146" s="445">
        <v>0.13</v>
      </c>
      <c r="H146" s="441">
        <f t="shared" ref="H146" si="25">(+F146*G146)+F146</f>
        <v>0</v>
      </c>
      <c r="I146" s="467"/>
    </row>
    <row r="147" spans="1:9" ht="9" customHeight="1">
      <c r="A147" s="233"/>
      <c r="B147" s="232"/>
      <c r="C147" s="231"/>
      <c r="D147" s="225"/>
      <c r="E147" s="209"/>
      <c r="F147" s="495"/>
      <c r="G147" s="230"/>
      <c r="H147" s="226"/>
    </row>
    <row r="148" spans="1:9">
      <c r="A148" s="202"/>
      <c r="B148" s="218" t="s">
        <v>277</v>
      </c>
      <c r="C148" s="139"/>
      <c r="D148" s="151"/>
      <c r="E148" s="135"/>
      <c r="F148" s="495"/>
      <c r="G148" s="213"/>
      <c r="H148" s="214"/>
    </row>
    <row r="149" spans="1:9">
      <c r="A149" s="202"/>
      <c r="B149" s="251" t="s">
        <v>401</v>
      </c>
      <c r="C149" s="139"/>
      <c r="D149" s="151"/>
      <c r="E149" s="135"/>
      <c r="F149" s="495"/>
      <c r="G149" s="213"/>
      <c r="H149" s="214"/>
    </row>
    <row r="150" spans="1:9" ht="5.25" customHeight="1">
      <c r="A150" s="202"/>
      <c r="B150" s="251"/>
      <c r="C150" s="139"/>
      <c r="D150" s="151"/>
      <c r="E150" s="423"/>
      <c r="F150" s="498"/>
      <c r="G150" s="213"/>
      <c r="H150" s="214"/>
    </row>
    <row r="151" spans="1:9">
      <c r="A151" s="202">
        <v>51</v>
      </c>
      <c r="B151" s="248" t="s">
        <v>278</v>
      </c>
      <c r="C151" s="246" t="s">
        <v>74</v>
      </c>
      <c r="D151" s="243"/>
      <c r="E151" s="209"/>
      <c r="F151" s="487"/>
      <c r="G151" s="230">
        <v>0.13</v>
      </c>
      <c r="H151" s="226">
        <f t="shared" ref="H151" si="26">(+F151*G151)+F151</f>
        <v>0</v>
      </c>
    </row>
    <row r="152" spans="1:9">
      <c r="A152" s="202">
        <v>52</v>
      </c>
      <c r="B152" s="248" t="s">
        <v>279</v>
      </c>
      <c r="C152" s="246" t="s">
        <v>74</v>
      </c>
      <c r="D152" s="243"/>
      <c r="E152" s="209"/>
      <c r="F152" s="487"/>
      <c r="G152" s="230">
        <v>0.13</v>
      </c>
      <c r="H152" s="226">
        <f t="shared" ref="H152" si="27">(+F152*G152)+F152</f>
        <v>0</v>
      </c>
    </row>
    <row r="153" spans="1:9" ht="9" customHeight="1">
      <c r="A153" s="233"/>
      <c r="B153" s="232"/>
      <c r="C153" s="231"/>
      <c r="D153" s="225"/>
      <c r="E153" s="209"/>
      <c r="F153" s="495"/>
      <c r="G153" s="230"/>
      <c r="H153" s="226"/>
    </row>
    <row r="154" spans="1:9">
      <c r="A154" s="202"/>
      <c r="B154" s="218" t="s">
        <v>281</v>
      </c>
      <c r="C154" s="139"/>
      <c r="D154" s="151"/>
      <c r="E154" s="135"/>
      <c r="F154" s="495"/>
      <c r="G154" s="159"/>
      <c r="H154" s="178"/>
    </row>
    <row r="155" spans="1:9">
      <c r="A155" s="202"/>
      <c r="B155" s="251" t="s">
        <v>401</v>
      </c>
      <c r="C155" s="139"/>
      <c r="D155" s="151"/>
      <c r="E155" s="135"/>
      <c r="F155" s="495"/>
      <c r="G155" s="159"/>
      <c r="H155" s="159"/>
    </row>
    <row r="156" spans="1:9" ht="8.25" customHeight="1">
      <c r="A156" s="202"/>
      <c r="B156" s="251"/>
      <c r="C156" s="139"/>
      <c r="D156" s="151"/>
      <c r="E156" s="135"/>
      <c r="F156" s="495"/>
      <c r="G156" s="159"/>
      <c r="H156" s="159"/>
    </row>
    <row r="157" spans="1:9" s="467" customFormat="1">
      <c r="A157" s="466"/>
      <c r="B157" s="462" t="s">
        <v>346</v>
      </c>
      <c r="C157" s="459" t="s">
        <v>74</v>
      </c>
      <c r="D157" s="460"/>
      <c r="E157" s="439"/>
      <c r="F157" s="487"/>
      <c r="G157" s="470">
        <v>0.13</v>
      </c>
      <c r="H157" s="471">
        <f t="shared" ref="H157" si="28">(+F157*G157)+F157</f>
        <v>0</v>
      </c>
    </row>
    <row r="158" spans="1:9" ht="9" customHeight="1">
      <c r="A158" s="233"/>
      <c r="B158" s="232"/>
      <c r="C158" s="231"/>
      <c r="D158" s="225"/>
      <c r="E158" s="209"/>
      <c r="F158" s="495"/>
      <c r="G158" s="230"/>
      <c r="H158" s="226"/>
    </row>
    <row r="159" spans="1:9" s="465" customFormat="1">
      <c r="A159" s="457"/>
      <c r="B159" s="458" t="s">
        <v>368</v>
      </c>
      <c r="C159" s="459"/>
      <c r="D159" s="460"/>
      <c r="E159" s="439"/>
      <c r="F159" s="497"/>
      <c r="G159" s="461"/>
      <c r="H159" s="461"/>
    </row>
    <row r="160" spans="1:9" s="465" customFormat="1">
      <c r="A160" s="457"/>
      <c r="B160" s="251" t="s">
        <v>401</v>
      </c>
      <c r="C160" s="459"/>
      <c r="D160" s="460"/>
      <c r="E160" s="439"/>
      <c r="F160" s="497"/>
      <c r="G160" s="461"/>
      <c r="H160" s="461"/>
    </row>
    <row r="161" spans="1:9" s="465" customFormat="1">
      <c r="A161" s="457">
        <v>53</v>
      </c>
      <c r="B161" s="462" t="s">
        <v>210</v>
      </c>
      <c r="C161" s="459" t="s">
        <v>74</v>
      </c>
      <c r="D161" s="460"/>
      <c r="E161" s="439"/>
      <c r="F161" s="487"/>
      <c r="G161" s="468">
        <v>0.13</v>
      </c>
      <c r="H161" s="469">
        <f t="shared" ref="H161" si="29">(+F161*G161)+F161</f>
        <v>0</v>
      </c>
      <c r="I161" s="467"/>
    </row>
    <row r="162" spans="1:9" ht="9" customHeight="1">
      <c r="A162" s="233"/>
      <c r="B162" s="232"/>
      <c r="C162" s="231"/>
      <c r="D162" s="225"/>
      <c r="E162" s="209"/>
      <c r="F162" s="495"/>
      <c r="G162" s="230"/>
      <c r="H162" s="226"/>
    </row>
    <row r="163" spans="1:9" s="465" customFormat="1">
      <c r="A163" s="457"/>
      <c r="B163" s="458" t="s">
        <v>368</v>
      </c>
      <c r="C163" s="459"/>
      <c r="D163" s="460"/>
      <c r="E163" s="439"/>
      <c r="F163" s="497"/>
      <c r="G163" s="461"/>
      <c r="H163" s="461"/>
    </row>
    <row r="164" spans="1:9" s="465" customFormat="1">
      <c r="A164" s="457"/>
      <c r="B164" s="251" t="s">
        <v>401</v>
      </c>
      <c r="C164" s="459"/>
      <c r="D164" s="460"/>
      <c r="E164" s="439"/>
      <c r="F164" s="497"/>
      <c r="G164" s="461"/>
      <c r="H164" s="461"/>
    </row>
    <row r="165" spans="1:9" s="465" customFormat="1">
      <c r="A165" s="457">
        <v>54</v>
      </c>
      <c r="B165" s="462" t="s">
        <v>347</v>
      </c>
      <c r="C165" s="459" t="s">
        <v>74</v>
      </c>
      <c r="D165" s="460"/>
      <c r="E165" s="439"/>
      <c r="F165" s="487"/>
      <c r="G165" s="468">
        <v>0.13</v>
      </c>
      <c r="H165" s="469">
        <f t="shared" ref="H165" si="30">(+F165*G165)+F165</f>
        <v>0</v>
      </c>
      <c r="I165" s="467"/>
    </row>
    <row r="166" spans="1:9" ht="9" customHeight="1">
      <c r="A166" s="233"/>
      <c r="B166" s="232"/>
      <c r="C166" s="231"/>
      <c r="D166" s="225"/>
      <c r="E166" s="209"/>
      <c r="F166" s="495"/>
      <c r="G166" s="230"/>
      <c r="H166" s="226"/>
    </row>
    <row r="167" spans="1:9">
      <c r="A167" s="202"/>
      <c r="B167" s="218" t="s">
        <v>280</v>
      </c>
      <c r="C167" s="139"/>
      <c r="D167" s="151"/>
      <c r="E167" s="135"/>
      <c r="F167" s="495"/>
      <c r="G167" s="159"/>
      <c r="H167" s="178"/>
    </row>
    <row r="168" spans="1:9">
      <c r="A168" s="202"/>
      <c r="B168" s="251" t="s">
        <v>401</v>
      </c>
      <c r="C168" s="139"/>
      <c r="D168" s="151"/>
      <c r="E168" s="135"/>
      <c r="F168" s="495"/>
      <c r="G168" s="213"/>
      <c r="H168" s="214"/>
    </row>
    <row r="169" spans="1:9">
      <c r="A169" s="202">
        <v>55</v>
      </c>
      <c r="B169" s="191" t="s">
        <v>73</v>
      </c>
      <c r="C169" s="139" t="s">
        <v>74</v>
      </c>
      <c r="D169" s="151"/>
      <c r="E169" s="135"/>
      <c r="F169" s="487"/>
      <c r="G169" s="468">
        <v>0.13</v>
      </c>
      <c r="H169" s="469">
        <f t="shared" ref="H169" si="31">(+F169*G169)+F169</f>
        <v>0</v>
      </c>
    </row>
    <row r="170" spans="1:9" ht="9" customHeight="1">
      <c r="A170" s="233"/>
      <c r="B170" s="232"/>
      <c r="C170" s="231"/>
      <c r="D170" s="225"/>
      <c r="E170" s="209"/>
      <c r="F170" s="495"/>
      <c r="G170" s="230"/>
      <c r="H170" s="226"/>
    </row>
    <row r="171" spans="1:9" ht="15.95" customHeight="1">
      <c r="A171" s="202"/>
      <c r="B171" s="194" t="s">
        <v>49</v>
      </c>
      <c r="C171" s="144"/>
      <c r="D171" s="154"/>
      <c r="E171" s="135"/>
      <c r="F171" s="495"/>
      <c r="G171" s="159"/>
      <c r="H171" s="178"/>
    </row>
    <row r="172" spans="1:9" ht="9" customHeight="1">
      <c r="A172" s="233"/>
      <c r="B172" s="232"/>
      <c r="C172" s="231"/>
      <c r="D172" s="225"/>
      <c r="E172" s="209"/>
      <c r="F172" s="495"/>
      <c r="G172" s="230"/>
      <c r="H172" s="226"/>
    </row>
    <row r="173" spans="1:9">
      <c r="A173" s="202">
        <v>56</v>
      </c>
      <c r="B173" s="191" t="s">
        <v>176</v>
      </c>
      <c r="C173" s="139"/>
      <c r="D173" s="151"/>
      <c r="E173" s="135"/>
      <c r="F173" s="487"/>
      <c r="G173" s="157">
        <v>0.13</v>
      </c>
      <c r="H173" s="176">
        <f t="shared" ref="H173" si="32">(+F173*G173)+F173</f>
        <v>0</v>
      </c>
    </row>
    <row r="174" spans="1:9" ht="9" customHeight="1">
      <c r="A174" s="233"/>
      <c r="B174" s="232"/>
      <c r="C174" s="231"/>
      <c r="D174" s="225"/>
      <c r="E174" s="209"/>
      <c r="F174" s="495"/>
      <c r="G174" s="230"/>
      <c r="H174" s="226"/>
    </row>
    <row r="175" spans="1:9">
      <c r="A175" s="203">
        <v>57</v>
      </c>
      <c r="B175" s="195" t="s">
        <v>177</v>
      </c>
      <c r="C175" s="145"/>
      <c r="D175" s="153"/>
      <c r="E175" s="135"/>
      <c r="F175" s="487"/>
      <c r="G175" s="157">
        <v>0.13</v>
      </c>
      <c r="H175" s="176">
        <f t="shared" ref="H175" si="33">(+F175*G175)+F175</f>
        <v>0</v>
      </c>
    </row>
    <row r="176" spans="1:9" ht="9" customHeight="1">
      <c r="A176" s="233"/>
      <c r="B176" s="232"/>
      <c r="C176" s="231"/>
      <c r="D176" s="225"/>
      <c r="E176" s="209"/>
      <c r="F176" s="495"/>
      <c r="G176" s="230"/>
      <c r="H176" s="226"/>
    </row>
    <row r="177" spans="1:8" ht="15.95" customHeight="1">
      <c r="A177" s="202"/>
      <c r="B177" s="194" t="s">
        <v>50</v>
      </c>
      <c r="C177" s="144"/>
      <c r="D177" s="154"/>
      <c r="E177" s="423"/>
      <c r="F177" s="495"/>
      <c r="G177" s="159"/>
      <c r="H177" s="178"/>
    </row>
    <row r="178" spans="1:8" ht="9" customHeight="1">
      <c r="A178" s="233"/>
      <c r="B178" s="232"/>
      <c r="C178" s="231"/>
      <c r="D178" s="225"/>
      <c r="E178" s="209"/>
      <c r="F178" s="495"/>
      <c r="G178" s="230"/>
      <c r="H178" s="226"/>
    </row>
    <row r="179" spans="1:8">
      <c r="A179" s="202">
        <v>58</v>
      </c>
      <c r="B179" s="218" t="s">
        <v>179</v>
      </c>
      <c r="C179" s="132"/>
      <c r="D179" s="151" t="s">
        <v>158</v>
      </c>
      <c r="E179" s="142"/>
      <c r="F179" s="487"/>
      <c r="G179" s="157">
        <v>0.13</v>
      </c>
      <c r="H179" s="176">
        <f t="shared" ref="H179:H180" si="34">(+F179*G179)+F179</f>
        <v>0</v>
      </c>
    </row>
    <row r="180" spans="1:8">
      <c r="A180" s="202"/>
      <c r="B180" s="218"/>
      <c r="C180" s="132"/>
      <c r="D180" s="223" t="s">
        <v>180</v>
      </c>
      <c r="E180" s="142"/>
      <c r="F180" s="487"/>
      <c r="G180" s="157">
        <v>0.13</v>
      </c>
      <c r="H180" s="176">
        <f t="shared" si="34"/>
        <v>0</v>
      </c>
    </row>
    <row r="181" spans="1:8">
      <c r="A181" s="202">
        <v>59</v>
      </c>
      <c r="B181" s="218" t="s">
        <v>258</v>
      </c>
      <c r="C181" s="132"/>
      <c r="D181" s="151" t="s">
        <v>158</v>
      </c>
      <c r="E181" s="142"/>
      <c r="F181" s="487"/>
      <c r="G181" s="157">
        <v>0.13</v>
      </c>
      <c r="H181" s="176">
        <f t="shared" ref="H181" si="35">(+F181*G181)+F181</f>
        <v>0</v>
      </c>
    </row>
    <row r="182" spans="1:8" ht="9" customHeight="1">
      <c r="A182" s="233"/>
      <c r="B182" s="232"/>
      <c r="C182" s="231"/>
      <c r="D182" s="225"/>
      <c r="E182" s="209"/>
      <c r="F182" s="495"/>
      <c r="G182" s="230"/>
      <c r="H182" s="226"/>
    </row>
    <row r="183" spans="1:8" ht="9" customHeight="1">
      <c r="A183" s="292"/>
      <c r="B183" s="280"/>
      <c r="C183" s="216"/>
      <c r="D183" s="217"/>
      <c r="E183" s="281"/>
      <c r="F183" s="498"/>
      <c r="G183" s="220"/>
      <c r="H183" s="221"/>
    </row>
    <row r="184" spans="1:8" ht="15">
      <c r="A184" s="284"/>
      <c r="B184" s="267"/>
      <c r="C184" s="9"/>
      <c r="D184" s="9"/>
      <c r="E184" s="9"/>
      <c r="F184" s="422"/>
      <c r="G184" s="259" t="s">
        <v>389</v>
      </c>
      <c r="H184" s="285"/>
    </row>
    <row r="185" spans="1:8" ht="15">
      <c r="A185" s="284"/>
      <c r="B185" s="267"/>
      <c r="C185" s="9"/>
      <c r="D185" s="9"/>
      <c r="E185" s="9"/>
      <c r="F185" s="422"/>
      <c r="G185" s="9"/>
      <c r="H185" s="286"/>
    </row>
    <row r="186" spans="1:8" thickBot="1">
      <c r="A186" s="288"/>
      <c r="B186" s="289"/>
      <c r="C186" s="290"/>
      <c r="D186" s="290"/>
      <c r="E186" s="290"/>
      <c r="F186" s="492"/>
      <c r="G186" s="290" t="s">
        <v>206</v>
      </c>
      <c r="H186" s="291"/>
    </row>
    <row r="187" spans="1:8" ht="12" customHeight="1" thickTop="1">
      <c r="A187" s="202"/>
      <c r="B187" s="529" t="s">
        <v>75</v>
      </c>
      <c r="C187" s="130"/>
      <c r="D187" s="152"/>
      <c r="E187" s="141"/>
      <c r="F187" s="160"/>
      <c r="G187" s="160"/>
      <c r="H187" s="179"/>
    </row>
    <row r="188" spans="1:8" ht="14.1" customHeight="1">
      <c r="A188" s="202">
        <v>60</v>
      </c>
      <c r="B188" s="222" t="s">
        <v>372</v>
      </c>
      <c r="C188" s="139"/>
      <c r="D188" s="151"/>
      <c r="E188" s="423"/>
      <c r="F188" s="487"/>
      <c r="G188" s="157">
        <v>0.13</v>
      </c>
      <c r="H188" s="176">
        <f t="shared" ref="H188:H190" si="36">(+F188*G188)+F188</f>
        <v>0</v>
      </c>
    </row>
    <row r="189" spans="1:8" ht="14.1" customHeight="1">
      <c r="A189" s="202">
        <v>61</v>
      </c>
      <c r="B189" s="222" t="s">
        <v>373</v>
      </c>
      <c r="C189" s="139"/>
      <c r="D189" s="151"/>
      <c r="E189" s="423"/>
      <c r="F189" s="487"/>
      <c r="G189" s="157">
        <v>0.13</v>
      </c>
      <c r="H189" s="176">
        <f t="shared" si="36"/>
        <v>0</v>
      </c>
    </row>
    <row r="190" spans="1:8" ht="14.1" customHeight="1">
      <c r="A190" s="202">
        <v>62</v>
      </c>
      <c r="B190" s="222" t="s">
        <v>374</v>
      </c>
      <c r="C190" s="139"/>
      <c r="D190" s="151"/>
      <c r="E190" s="423"/>
      <c r="F190" s="487"/>
      <c r="G190" s="157">
        <v>0.13</v>
      </c>
      <c r="H190" s="176">
        <f t="shared" si="36"/>
        <v>0</v>
      </c>
    </row>
    <row r="191" spans="1:8" ht="14.1" customHeight="1">
      <c r="A191" s="202">
        <v>63</v>
      </c>
      <c r="B191" s="222" t="s">
        <v>83</v>
      </c>
      <c r="C191" s="139" t="s">
        <v>76</v>
      </c>
      <c r="D191" s="151" t="s">
        <v>158</v>
      </c>
      <c r="E191" s="135"/>
      <c r="F191" s="495"/>
      <c r="G191" s="157">
        <v>0.13</v>
      </c>
      <c r="H191" s="219" t="s">
        <v>72</v>
      </c>
    </row>
    <row r="192" spans="1:8" ht="14.1" customHeight="1">
      <c r="A192" s="202">
        <v>64</v>
      </c>
      <c r="B192" s="222" t="s">
        <v>81</v>
      </c>
      <c r="C192" s="139" t="s">
        <v>77</v>
      </c>
      <c r="D192" s="151" t="s">
        <v>158</v>
      </c>
      <c r="E192" s="135"/>
      <c r="F192" s="487"/>
      <c r="G192" s="157">
        <v>0.13</v>
      </c>
      <c r="H192" s="176">
        <f t="shared" ref="H192:H195" si="37">(+F192*G192)+F192</f>
        <v>0</v>
      </c>
    </row>
    <row r="193" spans="1:8" ht="14.1" customHeight="1">
      <c r="A193" s="202">
        <v>65</v>
      </c>
      <c r="B193" s="222" t="s">
        <v>82</v>
      </c>
      <c r="C193" s="139" t="s">
        <v>78</v>
      </c>
      <c r="D193" s="151" t="s">
        <v>158</v>
      </c>
      <c r="E193" s="135"/>
      <c r="F193" s="487"/>
      <c r="G193" s="157">
        <v>0.13</v>
      </c>
      <c r="H193" s="176">
        <f t="shared" si="37"/>
        <v>0</v>
      </c>
    </row>
    <row r="194" spans="1:8" ht="14.1" customHeight="1">
      <c r="A194" s="202">
        <v>66</v>
      </c>
      <c r="B194" s="222" t="s">
        <v>83</v>
      </c>
      <c r="C194" s="139" t="s">
        <v>79</v>
      </c>
      <c r="D194" s="151" t="s">
        <v>158</v>
      </c>
      <c r="E194" s="135"/>
      <c r="F194" s="487"/>
      <c r="G194" s="157">
        <v>0.13</v>
      </c>
      <c r="H194" s="176">
        <f t="shared" si="37"/>
        <v>0</v>
      </c>
    </row>
    <row r="195" spans="1:8" ht="14.1" customHeight="1">
      <c r="A195" s="202">
        <v>67</v>
      </c>
      <c r="B195" s="222" t="s">
        <v>84</v>
      </c>
      <c r="C195" s="139" t="s">
        <v>80</v>
      </c>
      <c r="D195" s="151" t="s">
        <v>158</v>
      </c>
      <c r="E195" s="135"/>
      <c r="F195" s="487"/>
      <c r="G195" s="157">
        <v>0.13</v>
      </c>
      <c r="H195" s="176">
        <f t="shared" si="37"/>
        <v>0</v>
      </c>
    </row>
    <row r="196" spans="1:8" ht="14.1" customHeight="1">
      <c r="A196" s="202">
        <v>68</v>
      </c>
      <c r="B196" s="222" t="s">
        <v>85</v>
      </c>
      <c r="C196" s="139" t="s">
        <v>78</v>
      </c>
      <c r="D196" s="151" t="s">
        <v>158</v>
      </c>
      <c r="E196" s="143"/>
      <c r="F196" s="487"/>
      <c r="G196" s="157">
        <v>0.13</v>
      </c>
      <c r="H196" s="176">
        <f t="shared" ref="H196:H199" si="38">(+F196*G196)+F196</f>
        <v>0</v>
      </c>
    </row>
    <row r="197" spans="1:8" ht="14.1" customHeight="1">
      <c r="A197" s="202">
        <v>69</v>
      </c>
      <c r="B197" s="222" t="s">
        <v>86</v>
      </c>
      <c r="C197" s="139" t="s">
        <v>92</v>
      </c>
      <c r="D197" s="151" t="s">
        <v>158</v>
      </c>
      <c r="E197" s="135"/>
      <c r="F197" s="487"/>
      <c r="G197" s="157">
        <v>0.13</v>
      </c>
      <c r="H197" s="176">
        <f t="shared" si="38"/>
        <v>0</v>
      </c>
    </row>
    <row r="198" spans="1:8" ht="14.1" customHeight="1">
      <c r="A198" s="202">
        <v>70</v>
      </c>
      <c r="B198" s="222" t="s">
        <v>87</v>
      </c>
      <c r="C198" s="139" t="s">
        <v>93</v>
      </c>
      <c r="D198" s="151" t="s">
        <v>158</v>
      </c>
      <c r="E198" s="135"/>
      <c r="F198" s="487"/>
      <c r="G198" s="157">
        <v>0.13</v>
      </c>
      <c r="H198" s="176">
        <f t="shared" si="38"/>
        <v>0</v>
      </c>
    </row>
    <row r="199" spans="1:8" ht="14.1" customHeight="1">
      <c r="A199" s="202">
        <v>71</v>
      </c>
      <c r="B199" s="222" t="s">
        <v>208</v>
      </c>
      <c r="C199" s="139" t="s">
        <v>77</v>
      </c>
      <c r="D199" s="151" t="s">
        <v>158</v>
      </c>
      <c r="E199" s="143"/>
      <c r="F199" s="487"/>
      <c r="G199" s="157">
        <v>0.13</v>
      </c>
      <c r="H199" s="176">
        <f t="shared" si="38"/>
        <v>0</v>
      </c>
    </row>
    <row r="200" spans="1:8" ht="14.1" customHeight="1">
      <c r="A200" s="202">
        <v>72</v>
      </c>
      <c r="B200" s="222" t="s">
        <v>88</v>
      </c>
      <c r="C200" s="139" t="s">
        <v>77</v>
      </c>
      <c r="D200" s="151" t="s">
        <v>158</v>
      </c>
      <c r="E200" s="135"/>
      <c r="F200" s="487"/>
      <c r="G200" s="157">
        <v>0.13</v>
      </c>
      <c r="H200" s="176">
        <f t="shared" ref="H200:H202" si="39">(+F200*G200)+F200</f>
        <v>0</v>
      </c>
    </row>
    <row r="201" spans="1:8" ht="14.1" customHeight="1">
      <c r="A201" s="202">
        <v>73</v>
      </c>
      <c r="B201" s="222" t="s">
        <v>89</v>
      </c>
      <c r="C201" s="139" t="s">
        <v>77</v>
      </c>
      <c r="D201" s="151" t="s">
        <v>158</v>
      </c>
      <c r="E201" s="135"/>
      <c r="F201" s="487"/>
      <c r="G201" s="157">
        <v>0.13</v>
      </c>
      <c r="H201" s="176">
        <f t="shared" si="39"/>
        <v>0</v>
      </c>
    </row>
    <row r="202" spans="1:8" ht="14.1" customHeight="1">
      <c r="A202" s="202">
        <v>74</v>
      </c>
      <c r="B202" s="222" t="s">
        <v>90</v>
      </c>
      <c r="C202" s="139" t="s">
        <v>78</v>
      </c>
      <c r="D202" s="151" t="s">
        <v>158</v>
      </c>
      <c r="E202" s="135"/>
      <c r="F202" s="487"/>
      <c r="G202" s="157">
        <v>0.13</v>
      </c>
      <c r="H202" s="176">
        <f t="shared" si="39"/>
        <v>0</v>
      </c>
    </row>
    <row r="203" spans="1:8" ht="14.1" customHeight="1">
      <c r="A203" s="202">
        <v>75</v>
      </c>
      <c r="B203" s="222" t="s">
        <v>91</v>
      </c>
      <c r="C203" s="139" t="s">
        <v>77</v>
      </c>
      <c r="D203" s="151" t="s">
        <v>158</v>
      </c>
      <c r="E203" s="135"/>
      <c r="F203" s="487"/>
      <c r="G203" s="157">
        <v>0.13</v>
      </c>
      <c r="H203" s="176">
        <f t="shared" ref="H203" si="40">(+F203*G203)+F203</f>
        <v>0</v>
      </c>
    </row>
    <row r="204" spans="1:8" ht="14.1" customHeight="1">
      <c r="A204" s="202">
        <v>76</v>
      </c>
      <c r="B204" s="222" t="s">
        <v>369</v>
      </c>
      <c r="C204" s="139" t="s">
        <v>77</v>
      </c>
      <c r="D204" s="151" t="s">
        <v>158</v>
      </c>
      <c r="E204" s="423"/>
      <c r="F204" s="487"/>
      <c r="G204" s="157">
        <v>0.13</v>
      </c>
      <c r="H204" s="176">
        <f t="shared" ref="H204" si="41">(+F204*G204)+F204</f>
        <v>0</v>
      </c>
    </row>
    <row r="205" spans="1:8" ht="8.1" customHeight="1">
      <c r="A205" s="202"/>
      <c r="B205" s="191"/>
      <c r="C205" s="139"/>
      <c r="D205" s="151"/>
      <c r="E205" s="143"/>
      <c r="F205" s="495"/>
      <c r="G205" s="159"/>
      <c r="H205" s="178"/>
    </row>
    <row r="206" spans="1:8" ht="12" customHeight="1">
      <c r="A206" s="202"/>
      <c r="B206" s="529" t="s">
        <v>94</v>
      </c>
      <c r="C206" s="130"/>
      <c r="D206" s="152"/>
      <c r="E206" s="141"/>
      <c r="F206" s="160"/>
      <c r="G206" s="160"/>
      <c r="H206" s="179"/>
    </row>
    <row r="207" spans="1:8" ht="14.1" customHeight="1">
      <c r="A207" s="202">
        <v>77</v>
      </c>
      <c r="B207" s="222" t="s">
        <v>95</v>
      </c>
      <c r="C207" s="139" t="s">
        <v>108</v>
      </c>
      <c r="D207" s="151" t="s">
        <v>158</v>
      </c>
      <c r="E207" s="135"/>
      <c r="F207" s="487"/>
      <c r="G207" s="157">
        <v>0.13</v>
      </c>
      <c r="H207" s="176">
        <f t="shared" ref="H207:H219" si="42">(+F207*G207)+F207</f>
        <v>0</v>
      </c>
    </row>
    <row r="208" spans="1:8" ht="14.1" customHeight="1">
      <c r="A208" s="202">
        <v>78</v>
      </c>
      <c r="B208" s="222" t="s">
        <v>96</v>
      </c>
      <c r="C208" s="139" t="s">
        <v>109</v>
      </c>
      <c r="D208" s="151" t="s">
        <v>158</v>
      </c>
      <c r="E208" s="135"/>
      <c r="F208" s="487"/>
      <c r="G208" s="157">
        <v>0.13</v>
      </c>
      <c r="H208" s="176">
        <f t="shared" si="42"/>
        <v>0</v>
      </c>
    </row>
    <row r="209" spans="1:8" ht="14.1" customHeight="1">
      <c r="A209" s="202">
        <v>79</v>
      </c>
      <c r="B209" s="222" t="s">
        <v>97</v>
      </c>
      <c r="C209" s="139" t="s">
        <v>109</v>
      </c>
      <c r="D209" s="151" t="s">
        <v>158</v>
      </c>
      <c r="E209" s="135"/>
      <c r="F209" s="487"/>
      <c r="G209" s="157">
        <v>0.13</v>
      </c>
      <c r="H209" s="176">
        <f t="shared" si="42"/>
        <v>0</v>
      </c>
    </row>
    <row r="210" spans="1:8" ht="14.1" customHeight="1">
      <c r="A210" s="202">
        <v>80</v>
      </c>
      <c r="B210" s="222" t="s">
        <v>98</v>
      </c>
      <c r="C210" s="139" t="s">
        <v>110</v>
      </c>
      <c r="D210" s="151" t="s">
        <v>158</v>
      </c>
      <c r="E210" s="135"/>
      <c r="F210" s="487"/>
      <c r="G210" s="157">
        <v>0.13</v>
      </c>
      <c r="H210" s="176">
        <f t="shared" si="42"/>
        <v>0</v>
      </c>
    </row>
    <row r="211" spans="1:8" ht="14.1" customHeight="1">
      <c r="A211" s="202">
        <v>81</v>
      </c>
      <c r="B211" s="222" t="s">
        <v>99</v>
      </c>
      <c r="C211" s="139" t="s">
        <v>111</v>
      </c>
      <c r="D211" s="151" t="s">
        <v>158</v>
      </c>
      <c r="E211" s="135"/>
      <c r="F211" s="487"/>
      <c r="G211" s="157">
        <v>0.13</v>
      </c>
      <c r="H211" s="176">
        <f t="shared" si="42"/>
        <v>0</v>
      </c>
    </row>
    <row r="212" spans="1:8" ht="14.1" customHeight="1">
      <c r="A212" s="202">
        <v>82</v>
      </c>
      <c r="B212" s="222" t="s">
        <v>100</v>
      </c>
      <c r="C212" s="139" t="s">
        <v>108</v>
      </c>
      <c r="D212" s="151" t="s">
        <v>158</v>
      </c>
      <c r="E212" s="143"/>
      <c r="F212" s="487"/>
      <c r="G212" s="157">
        <v>0.13</v>
      </c>
      <c r="H212" s="176">
        <f t="shared" si="42"/>
        <v>0</v>
      </c>
    </row>
    <row r="213" spans="1:8" ht="14.1" customHeight="1">
      <c r="A213" s="202">
        <v>83</v>
      </c>
      <c r="B213" s="222" t="s">
        <v>101</v>
      </c>
      <c r="C213" s="139" t="s">
        <v>108</v>
      </c>
      <c r="D213" s="151" t="s">
        <v>158</v>
      </c>
      <c r="E213" s="135"/>
      <c r="F213" s="487"/>
      <c r="G213" s="157">
        <v>0.13</v>
      </c>
      <c r="H213" s="176">
        <f t="shared" si="42"/>
        <v>0</v>
      </c>
    </row>
    <row r="214" spans="1:8" ht="14.1" customHeight="1">
      <c r="A214" s="202">
        <v>84</v>
      </c>
      <c r="B214" s="222" t="s">
        <v>102</v>
      </c>
      <c r="C214" s="139" t="s">
        <v>108</v>
      </c>
      <c r="D214" s="151" t="s">
        <v>158</v>
      </c>
      <c r="E214" s="135"/>
      <c r="F214" s="487"/>
      <c r="G214" s="157">
        <v>0.13</v>
      </c>
      <c r="H214" s="176">
        <f t="shared" si="42"/>
        <v>0</v>
      </c>
    </row>
    <row r="215" spans="1:8" ht="14.1" customHeight="1">
      <c r="A215" s="202">
        <v>85</v>
      </c>
      <c r="B215" s="222" t="s">
        <v>103</v>
      </c>
      <c r="C215" s="139" t="s">
        <v>108</v>
      </c>
      <c r="D215" s="151" t="s">
        <v>158</v>
      </c>
      <c r="E215" s="143"/>
      <c r="F215" s="487"/>
      <c r="G215" s="157">
        <v>0.13</v>
      </c>
      <c r="H215" s="176">
        <f t="shared" si="42"/>
        <v>0</v>
      </c>
    </row>
    <row r="216" spans="1:8" ht="14.1" customHeight="1">
      <c r="A216" s="202">
        <v>86</v>
      </c>
      <c r="B216" s="222" t="s">
        <v>104</v>
      </c>
      <c r="C216" s="139" t="s">
        <v>108</v>
      </c>
      <c r="D216" s="151" t="s">
        <v>158</v>
      </c>
      <c r="E216" s="135"/>
      <c r="F216" s="487"/>
      <c r="G216" s="157">
        <v>0.13</v>
      </c>
      <c r="H216" s="176">
        <f t="shared" si="42"/>
        <v>0</v>
      </c>
    </row>
    <row r="217" spans="1:8" ht="14.1" customHeight="1">
      <c r="A217" s="202">
        <v>87</v>
      </c>
      <c r="B217" s="222" t="s">
        <v>105</v>
      </c>
      <c r="C217" s="139" t="s">
        <v>112</v>
      </c>
      <c r="D217" s="151" t="s">
        <v>158</v>
      </c>
      <c r="E217" s="135"/>
      <c r="F217" s="487"/>
      <c r="G217" s="157">
        <v>0.13</v>
      </c>
      <c r="H217" s="176">
        <f t="shared" si="42"/>
        <v>0</v>
      </c>
    </row>
    <row r="218" spans="1:8" ht="14.1" customHeight="1">
      <c r="A218" s="202">
        <v>88</v>
      </c>
      <c r="B218" s="222" t="s">
        <v>106</v>
      </c>
      <c r="C218" s="139" t="s">
        <v>113</v>
      </c>
      <c r="D218" s="151" t="s">
        <v>158</v>
      </c>
      <c r="E218" s="135"/>
      <c r="F218" s="487"/>
      <c r="G218" s="157">
        <v>0.13</v>
      </c>
      <c r="H218" s="176">
        <f t="shared" si="42"/>
        <v>0</v>
      </c>
    </row>
    <row r="219" spans="1:8" ht="14.1" customHeight="1">
      <c r="A219" s="202">
        <v>89</v>
      </c>
      <c r="B219" s="222" t="s">
        <v>107</v>
      </c>
      <c r="C219" s="139" t="s">
        <v>114</v>
      </c>
      <c r="D219" s="151" t="s">
        <v>158</v>
      </c>
      <c r="E219" s="135"/>
      <c r="F219" s="487"/>
      <c r="G219" s="157">
        <v>0.13</v>
      </c>
      <c r="H219" s="176">
        <f t="shared" si="42"/>
        <v>0</v>
      </c>
    </row>
    <row r="220" spans="1:8" ht="14.1" customHeight="1">
      <c r="A220" s="202">
        <v>90</v>
      </c>
      <c r="B220" s="472" t="s">
        <v>370</v>
      </c>
      <c r="C220" s="139" t="s">
        <v>108</v>
      </c>
      <c r="D220" s="151" t="s">
        <v>158</v>
      </c>
      <c r="E220" s="423"/>
      <c r="F220" s="487"/>
      <c r="G220" s="157">
        <v>0.13</v>
      </c>
      <c r="H220" s="176">
        <f t="shared" ref="H220" si="43">(+F220*G220)+F220</f>
        <v>0</v>
      </c>
    </row>
    <row r="221" spans="1:8" ht="8.1" customHeight="1">
      <c r="A221" s="202"/>
      <c r="B221" s="191"/>
      <c r="C221" s="139"/>
      <c r="D221" s="151"/>
      <c r="E221" s="143"/>
      <c r="F221" s="495"/>
      <c r="G221" s="159"/>
      <c r="H221" s="178"/>
    </row>
    <row r="222" spans="1:8" ht="12" customHeight="1">
      <c r="A222" s="202"/>
      <c r="B222" s="529" t="s">
        <v>115</v>
      </c>
      <c r="C222" s="130"/>
      <c r="D222" s="152"/>
      <c r="E222" s="141"/>
      <c r="F222" s="160"/>
      <c r="G222" s="160"/>
      <c r="H222" s="179"/>
    </row>
    <row r="223" spans="1:8" ht="14.1" customHeight="1">
      <c r="A223" s="202">
        <v>91</v>
      </c>
      <c r="B223" s="222" t="s">
        <v>116</v>
      </c>
      <c r="C223" s="139" t="s">
        <v>121</v>
      </c>
      <c r="D223" s="151" t="s">
        <v>158</v>
      </c>
      <c r="E223" s="135"/>
      <c r="F223" s="487"/>
      <c r="G223" s="157">
        <v>0.13</v>
      </c>
      <c r="H223" s="176">
        <f t="shared" ref="H223:H228" si="44">(+F223*G223)+F223</f>
        <v>0</v>
      </c>
    </row>
    <row r="224" spans="1:8" ht="14.1" customHeight="1">
      <c r="A224" s="202">
        <v>92</v>
      </c>
      <c r="B224" s="222" t="s">
        <v>209</v>
      </c>
      <c r="C224" s="139" t="s">
        <v>122</v>
      </c>
      <c r="D224" s="151" t="s">
        <v>158</v>
      </c>
      <c r="E224" s="135"/>
      <c r="F224" s="487"/>
      <c r="G224" s="157">
        <v>0.13</v>
      </c>
      <c r="H224" s="176">
        <f t="shared" si="44"/>
        <v>0</v>
      </c>
    </row>
    <row r="225" spans="1:8" ht="14.1" customHeight="1">
      <c r="A225" s="202">
        <v>93</v>
      </c>
      <c r="B225" s="222" t="s">
        <v>117</v>
      </c>
      <c r="C225" s="139" t="s">
        <v>123</v>
      </c>
      <c r="D225" s="151" t="s">
        <v>158</v>
      </c>
      <c r="E225" s="135"/>
      <c r="F225" s="487"/>
      <c r="G225" s="157">
        <v>0.13</v>
      </c>
      <c r="H225" s="176">
        <f t="shared" si="44"/>
        <v>0</v>
      </c>
    </row>
    <row r="226" spans="1:8" ht="14.1" customHeight="1">
      <c r="A226" s="202">
        <v>94</v>
      </c>
      <c r="B226" s="222" t="s">
        <v>118</v>
      </c>
      <c r="C226" s="139" t="s">
        <v>124</v>
      </c>
      <c r="D226" s="151" t="s">
        <v>158</v>
      </c>
      <c r="E226" s="135"/>
      <c r="F226" s="487"/>
      <c r="G226" s="157">
        <v>0.13</v>
      </c>
      <c r="H226" s="176">
        <f t="shared" si="44"/>
        <v>0</v>
      </c>
    </row>
    <row r="227" spans="1:8" ht="14.1" customHeight="1">
      <c r="A227" s="202">
        <v>95</v>
      </c>
      <c r="B227" s="222" t="s">
        <v>119</v>
      </c>
      <c r="C227" s="139" t="s">
        <v>125</v>
      </c>
      <c r="D227" s="151" t="s">
        <v>158</v>
      </c>
      <c r="E227" s="135"/>
      <c r="F227" s="487"/>
      <c r="G227" s="157">
        <v>0.13</v>
      </c>
      <c r="H227" s="176">
        <f t="shared" si="44"/>
        <v>0</v>
      </c>
    </row>
    <row r="228" spans="1:8" ht="12.75" customHeight="1">
      <c r="A228" s="202">
        <v>96</v>
      </c>
      <c r="B228" s="222" t="s">
        <v>120</v>
      </c>
      <c r="C228" s="139" t="s">
        <v>126</v>
      </c>
      <c r="D228" s="151" t="s">
        <v>158</v>
      </c>
      <c r="E228" s="143"/>
      <c r="F228" s="487"/>
      <c r="G228" s="157">
        <v>0.13</v>
      </c>
      <c r="H228" s="176">
        <f t="shared" si="44"/>
        <v>0</v>
      </c>
    </row>
    <row r="229" spans="1:8" ht="9.9499999999999993" customHeight="1">
      <c r="A229" s="202"/>
      <c r="B229" s="191"/>
      <c r="C229" s="139"/>
      <c r="D229" s="151"/>
      <c r="E229" s="143"/>
      <c r="F229" s="495"/>
      <c r="G229" s="159"/>
      <c r="H229" s="178"/>
    </row>
    <row r="230" spans="1:8" ht="12" customHeight="1">
      <c r="A230" s="202"/>
      <c r="B230" s="529" t="s">
        <v>202</v>
      </c>
      <c r="C230" s="130"/>
      <c r="D230" s="152"/>
      <c r="E230" s="141"/>
      <c r="F230" s="160"/>
      <c r="G230" s="160"/>
      <c r="H230" s="179"/>
    </row>
    <row r="231" spans="1:8">
      <c r="A231" s="202">
        <v>97</v>
      </c>
      <c r="B231" s="222" t="s">
        <v>127</v>
      </c>
      <c r="C231" s="473" t="s">
        <v>128</v>
      </c>
      <c r="D231" s="151" t="s">
        <v>158</v>
      </c>
      <c r="E231" s="135"/>
      <c r="F231" s="487"/>
      <c r="G231" s="157">
        <v>0.13</v>
      </c>
      <c r="H231" s="176">
        <f t="shared" ref="H231" si="45">(+F231*G231)+F231</f>
        <v>0</v>
      </c>
    </row>
    <row r="232" spans="1:8" ht="8.1" customHeight="1">
      <c r="A232" s="202"/>
      <c r="B232" s="191"/>
      <c r="C232" s="139"/>
      <c r="D232" s="151"/>
      <c r="E232" s="143"/>
      <c r="F232" s="495"/>
      <c r="G232" s="159"/>
      <c r="H232" s="178"/>
    </row>
    <row r="233" spans="1:8" ht="12" customHeight="1">
      <c r="A233" s="202"/>
      <c r="B233" s="529" t="s">
        <v>129</v>
      </c>
      <c r="C233" s="130"/>
      <c r="D233" s="152"/>
      <c r="E233" s="141"/>
      <c r="F233" s="160"/>
      <c r="G233" s="160"/>
      <c r="H233" s="179"/>
    </row>
    <row r="234" spans="1:8" ht="14.1" customHeight="1">
      <c r="A234" s="202">
        <v>98</v>
      </c>
      <c r="B234" s="222" t="s">
        <v>371</v>
      </c>
      <c r="C234" s="139" t="s">
        <v>141</v>
      </c>
      <c r="D234" s="151" t="s">
        <v>158</v>
      </c>
      <c r="E234" s="135"/>
      <c r="F234" s="495"/>
      <c r="G234" s="157"/>
      <c r="H234" s="176"/>
    </row>
    <row r="235" spans="1:8" ht="14.1" customHeight="1">
      <c r="A235" s="202">
        <v>99</v>
      </c>
      <c r="B235" s="222" t="s">
        <v>130</v>
      </c>
      <c r="C235" s="139" t="s">
        <v>142</v>
      </c>
      <c r="D235" s="151" t="s">
        <v>158</v>
      </c>
      <c r="E235" s="135"/>
      <c r="F235" s="487"/>
      <c r="G235" s="157">
        <v>0.13</v>
      </c>
      <c r="H235" s="176">
        <f t="shared" ref="H235:H245" si="46">(+F235*G235)+F235</f>
        <v>0</v>
      </c>
    </row>
    <row r="236" spans="1:8" ht="14.1" customHeight="1">
      <c r="A236" s="202">
        <v>100</v>
      </c>
      <c r="B236" s="222" t="s">
        <v>131</v>
      </c>
      <c r="C236" s="139" t="s">
        <v>143</v>
      </c>
      <c r="D236" s="151" t="s">
        <v>158</v>
      </c>
      <c r="E236" s="135"/>
      <c r="F236" s="487"/>
      <c r="G236" s="157">
        <v>0.13</v>
      </c>
      <c r="H236" s="176">
        <f t="shared" si="46"/>
        <v>0</v>
      </c>
    </row>
    <row r="237" spans="1:8" ht="14.1" customHeight="1">
      <c r="A237" s="202">
        <v>101</v>
      </c>
      <c r="B237" s="222" t="s">
        <v>132</v>
      </c>
      <c r="C237" s="139" t="s">
        <v>145</v>
      </c>
      <c r="D237" s="151" t="s">
        <v>158</v>
      </c>
      <c r="E237" s="135"/>
      <c r="F237" s="487"/>
      <c r="G237" s="157">
        <v>0.13</v>
      </c>
      <c r="H237" s="176">
        <f t="shared" si="46"/>
        <v>0</v>
      </c>
    </row>
    <row r="238" spans="1:8" ht="14.1" customHeight="1">
      <c r="A238" s="202">
        <v>102</v>
      </c>
      <c r="B238" s="222" t="s">
        <v>133</v>
      </c>
      <c r="C238" s="139" t="s">
        <v>142</v>
      </c>
      <c r="D238" s="151" t="s">
        <v>158</v>
      </c>
      <c r="E238" s="143"/>
      <c r="F238" s="487"/>
      <c r="G238" s="157">
        <v>0.13</v>
      </c>
      <c r="H238" s="176">
        <f t="shared" si="46"/>
        <v>0</v>
      </c>
    </row>
    <row r="239" spans="1:8" ht="14.1" customHeight="1">
      <c r="A239" s="202">
        <v>103</v>
      </c>
      <c r="B239" s="222" t="s">
        <v>134</v>
      </c>
      <c r="C239" s="139" t="s">
        <v>143</v>
      </c>
      <c r="D239" s="151" t="s">
        <v>158</v>
      </c>
      <c r="E239" s="135"/>
      <c r="F239" s="487"/>
      <c r="G239" s="157">
        <v>0.13</v>
      </c>
      <c r="H239" s="176">
        <f t="shared" si="46"/>
        <v>0</v>
      </c>
    </row>
    <row r="240" spans="1:8" ht="14.1" customHeight="1">
      <c r="A240" s="202">
        <v>104</v>
      </c>
      <c r="B240" s="222" t="s">
        <v>135</v>
      </c>
      <c r="C240" s="139" t="s">
        <v>147</v>
      </c>
      <c r="D240" s="151" t="s">
        <v>158</v>
      </c>
      <c r="E240" s="135"/>
      <c r="F240" s="487"/>
      <c r="G240" s="157">
        <v>0.13</v>
      </c>
      <c r="H240" s="176">
        <f t="shared" si="46"/>
        <v>0</v>
      </c>
    </row>
    <row r="241" spans="1:8" ht="14.1" customHeight="1">
      <c r="A241" s="202">
        <v>105</v>
      </c>
      <c r="B241" s="222" t="s">
        <v>136</v>
      </c>
      <c r="C241" s="139" t="s">
        <v>146</v>
      </c>
      <c r="D241" s="151" t="s">
        <v>158</v>
      </c>
      <c r="E241" s="143"/>
      <c r="F241" s="487"/>
      <c r="G241" s="157">
        <v>0.13</v>
      </c>
      <c r="H241" s="176">
        <f t="shared" si="46"/>
        <v>0</v>
      </c>
    </row>
    <row r="242" spans="1:8" ht="14.1" customHeight="1">
      <c r="A242" s="202">
        <v>106</v>
      </c>
      <c r="B242" s="222" t="s">
        <v>137</v>
      </c>
      <c r="C242" s="139" t="s">
        <v>148</v>
      </c>
      <c r="D242" s="151" t="s">
        <v>158</v>
      </c>
      <c r="E242" s="135"/>
      <c r="F242" s="487"/>
      <c r="G242" s="157">
        <v>0.13</v>
      </c>
      <c r="H242" s="176">
        <f t="shared" si="46"/>
        <v>0</v>
      </c>
    </row>
    <row r="243" spans="1:8" ht="14.1" customHeight="1">
      <c r="A243" s="202">
        <v>107</v>
      </c>
      <c r="B243" s="222" t="s">
        <v>138</v>
      </c>
      <c r="C243" s="139" t="s">
        <v>149</v>
      </c>
      <c r="D243" s="151" t="s">
        <v>158</v>
      </c>
      <c r="E243" s="135"/>
      <c r="F243" s="487"/>
      <c r="G243" s="157">
        <v>0.13</v>
      </c>
      <c r="H243" s="176">
        <f t="shared" si="46"/>
        <v>0</v>
      </c>
    </row>
    <row r="244" spans="1:8" ht="14.1" customHeight="1">
      <c r="A244" s="202">
        <v>108</v>
      </c>
      <c r="B244" s="222" t="s">
        <v>139</v>
      </c>
      <c r="C244" s="139" t="s">
        <v>144</v>
      </c>
      <c r="D244" s="151" t="s">
        <v>158</v>
      </c>
      <c r="E244" s="135"/>
      <c r="F244" s="487"/>
      <c r="G244" s="157">
        <v>0.13</v>
      </c>
      <c r="H244" s="176">
        <f t="shared" ref="H244" si="47">(+F244*G244)+F244</f>
        <v>0</v>
      </c>
    </row>
    <row r="245" spans="1:8" ht="14.1" customHeight="1">
      <c r="A245" s="202">
        <v>109</v>
      </c>
      <c r="B245" s="222" t="s">
        <v>140</v>
      </c>
      <c r="C245" s="139" t="s">
        <v>150</v>
      </c>
      <c r="D245" s="151" t="s">
        <v>158</v>
      </c>
      <c r="E245" s="135"/>
      <c r="F245" s="487"/>
      <c r="G245" s="157">
        <v>0.13</v>
      </c>
      <c r="H245" s="176">
        <f t="shared" si="46"/>
        <v>0</v>
      </c>
    </row>
    <row r="246" spans="1:8" ht="8.1" customHeight="1">
      <c r="A246" s="202"/>
      <c r="B246" s="191"/>
      <c r="C246" s="139"/>
      <c r="D246" s="151"/>
      <c r="E246" s="143"/>
      <c r="F246" s="495"/>
      <c r="G246" s="159"/>
      <c r="H246" s="178"/>
    </row>
    <row r="247" spans="1:8" ht="9" customHeight="1">
      <c r="A247" s="292"/>
      <c r="B247" s="280"/>
      <c r="C247" s="216"/>
      <c r="D247" s="217"/>
      <c r="E247" s="281"/>
      <c r="F247" s="498"/>
      <c r="G247" s="220"/>
      <c r="H247" s="221"/>
    </row>
    <row r="248" spans="1:8" ht="15">
      <c r="A248" s="284"/>
      <c r="B248" s="267"/>
      <c r="C248" s="9"/>
      <c r="D248" s="9"/>
      <c r="E248" s="9"/>
      <c r="F248" s="422"/>
      <c r="G248" s="259" t="s">
        <v>389</v>
      </c>
      <c r="H248" s="285"/>
    </row>
    <row r="249" spans="1:8" ht="15">
      <c r="A249" s="284"/>
      <c r="B249" s="267"/>
      <c r="C249" s="9"/>
      <c r="D249" s="9"/>
      <c r="E249" s="9"/>
      <c r="F249" s="422"/>
      <c r="G249" s="9"/>
      <c r="H249" s="286"/>
    </row>
    <row r="250" spans="1:8" thickBot="1">
      <c r="A250" s="288"/>
      <c r="B250" s="289"/>
      <c r="C250" s="290"/>
      <c r="D250" s="290"/>
      <c r="E250" s="290"/>
      <c r="F250" s="492"/>
      <c r="G250" s="290" t="s">
        <v>206</v>
      </c>
      <c r="H250" s="291"/>
    </row>
    <row r="251" spans="1:8" ht="16.5" thickTop="1">
      <c r="A251" s="202"/>
      <c r="B251" s="218" t="s">
        <v>151</v>
      </c>
      <c r="C251" s="130"/>
      <c r="D251" s="152"/>
      <c r="E251" s="141"/>
      <c r="F251" s="160"/>
      <c r="G251" s="160"/>
      <c r="H251" s="179"/>
    </row>
    <row r="252" spans="1:8">
      <c r="A252" s="202">
        <v>110</v>
      </c>
      <c r="B252" s="222" t="s">
        <v>152</v>
      </c>
      <c r="C252" s="139" t="s">
        <v>154</v>
      </c>
      <c r="D252" s="151" t="s">
        <v>159</v>
      </c>
      <c r="E252" s="135"/>
      <c r="F252" s="487"/>
      <c r="G252" s="157">
        <v>0.13</v>
      </c>
      <c r="H252" s="176">
        <f t="shared" ref="H252:H253" si="48">(+F252*G252)+F252</f>
        <v>0</v>
      </c>
    </row>
    <row r="253" spans="1:8">
      <c r="A253" s="202">
        <v>111</v>
      </c>
      <c r="B253" s="222" t="s">
        <v>153</v>
      </c>
      <c r="C253" s="139" t="s">
        <v>155</v>
      </c>
      <c r="D253" s="151" t="s">
        <v>159</v>
      </c>
      <c r="E253" s="135"/>
      <c r="F253" s="487"/>
      <c r="G253" s="157">
        <v>0.13</v>
      </c>
      <c r="H253" s="176">
        <f t="shared" si="48"/>
        <v>0</v>
      </c>
    </row>
    <row r="254" spans="1:8" ht="9.9499999999999993" customHeight="1">
      <c r="A254" s="202"/>
      <c r="B254" s="191"/>
      <c r="C254" s="139"/>
      <c r="D254" s="151"/>
      <c r="E254" s="135"/>
      <c r="F254" s="495"/>
      <c r="G254" s="157"/>
      <c r="H254" s="176"/>
    </row>
    <row r="255" spans="1:8">
      <c r="A255" s="202"/>
      <c r="B255" s="218" t="s">
        <v>156</v>
      </c>
      <c r="C255" s="130"/>
      <c r="D255" s="152"/>
      <c r="E255" s="141"/>
      <c r="F255" s="160"/>
      <c r="G255" s="160"/>
      <c r="H255" s="179"/>
    </row>
    <row r="256" spans="1:8">
      <c r="A256" s="202">
        <v>112</v>
      </c>
      <c r="B256" s="222" t="s">
        <v>157</v>
      </c>
      <c r="C256" s="139"/>
      <c r="D256" s="151" t="s">
        <v>159</v>
      </c>
      <c r="E256" s="135"/>
      <c r="F256" s="487"/>
      <c r="G256" s="157">
        <v>0.13</v>
      </c>
      <c r="H256" s="176">
        <f t="shared" ref="H256" si="49">(+F256*G256)+F256</f>
        <v>0</v>
      </c>
    </row>
    <row r="257" spans="1:8" ht="9.9499999999999993" customHeight="1">
      <c r="A257" s="202"/>
      <c r="B257" s="222"/>
      <c r="C257" s="139"/>
      <c r="D257" s="151"/>
      <c r="E257" s="423"/>
      <c r="F257" s="494"/>
      <c r="G257" s="157"/>
      <c r="H257" s="176"/>
    </row>
    <row r="258" spans="1:8" ht="9.9499999999999993" customHeight="1">
      <c r="A258" s="202"/>
      <c r="B258" s="191"/>
      <c r="C258" s="139"/>
      <c r="D258" s="151"/>
      <c r="E258" s="423"/>
      <c r="F258" s="495"/>
      <c r="G258" s="157"/>
      <c r="H258" s="176"/>
    </row>
    <row r="259" spans="1:8" ht="18">
      <c r="A259" s="235"/>
      <c r="B259" s="236" t="s">
        <v>51</v>
      </c>
      <c r="C259" s="237"/>
      <c r="D259" s="238"/>
      <c r="E259" s="239"/>
      <c r="F259" s="499"/>
      <c r="G259" s="240"/>
      <c r="H259" s="241"/>
    </row>
    <row r="260" spans="1:8" ht="9.9499999999999993" customHeight="1">
      <c r="A260" s="202"/>
      <c r="B260" s="191"/>
      <c r="C260" s="139"/>
      <c r="D260" s="151"/>
      <c r="E260" s="423"/>
      <c r="F260" s="495"/>
      <c r="G260" s="157"/>
      <c r="H260" s="176"/>
    </row>
    <row r="261" spans="1:8">
      <c r="A261" s="242">
        <v>113</v>
      </c>
      <c r="B261" s="248" t="s">
        <v>259</v>
      </c>
      <c r="C261" s="246"/>
      <c r="D261" s="243"/>
      <c r="E261" s="209" t="s">
        <v>158</v>
      </c>
      <c r="F261" s="487"/>
      <c r="G261" s="230">
        <v>0.13</v>
      </c>
      <c r="H261" s="226">
        <f t="shared" ref="H261:H262" si="50">(+F261*G261)+F261</f>
        <v>0</v>
      </c>
    </row>
    <row r="262" spans="1:8">
      <c r="A262" s="242">
        <v>114</v>
      </c>
      <c r="B262" s="248" t="s">
        <v>260</v>
      </c>
      <c r="C262" s="246"/>
      <c r="D262" s="243"/>
      <c r="E262" s="209" t="s">
        <v>158</v>
      </c>
      <c r="F262" s="487"/>
      <c r="G262" s="230">
        <v>0.13</v>
      </c>
      <c r="H262" s="226">
        <f t="shared" si="50"/>
        <v>0</v>
      </c>
    </row>
    <row r="263" spans="1:8" ht="9.9499999999999993" customHeight="1">
      <c r="A263" s="202"/>
      <c r="B263" s="191"/>
      <c r="C263" s="139"/>
      <c r="D263" s="151"/>
      <c r="E263" s="423"/>
      <c r="F263" s="495"/>
      <c r="G263" s="157"/>
      <c r="H263" s="176"/>
    </row>
    <row r="264" spans="1:8" ht="18">
      <c r="A264" s="242"/>
      <c r="B264" s="247" t="s">
        <v>52</v>
      </c>
      <c r="C264" s="246"/>
      <c r="D264" s="243"/>
      <c r="E264" s="234"/>
      <c r="F264" s="500"/>
      <c r="G264" s="244"/>
      <c r="H264" s="245"/>
    </row>
    <row r="265" spans="1:8" ht="9.9499999999999993" customHeight="1">
      <c r="A265" s="202"/>
      <c r="B265" s="191"/>
      <c r="C265" s="139"/>
      <c r="D265" s="151"/>
      <c r="E265" s="423"/>
      <c r="F265" s="495"/>
      <c r="G265" s="157"/>
      <c r="H265" s="176"/>
    </row>
    <row r="266" spans="1:8">
      <c r="A266" s="242">
        <v>115</v>
      </c>
      <c r="B266" s="248" t="s">
        <v>261</v>
      </c>
      <c r="C266" s="246"/>
      <c r="D266" s="243"/>
      <c r="E266" s="209" t="s">
        <v>158</v>
      </c>
      <c r="F266" s="487"/>
      <c r="G266" s="230">
        <v>0.13</v>
      </c>
      <c r="H266" s="226">
        <f t="shared" ref="H266:H268" si="51">(+F266*G266)+F266</f>
        <v>0</v>
      </c>
    </row>
    <row r="267" spans="1:8" ht="9.9499999999999993" customHeight="1">
      <c r="A267" s="202"/>
      <c r="B267" s="191"/>
      <c r="C267" s="139"/>
      <c r="D267" s="151"/>
      <c r="E267" s="423"/>
      <c r="F267" s="495"/>
      <c r="G267" s="157"/>
      <c r="H267" s="176"/>
    </row>
    <row r="268" spans="1:8">
      <c r="A268" s="242">
        <v>116</v>
      </c>
      <c r="B268" s="248" t="s">
        <v>262</v>
      </c>
      <c r="C268" s="246"/>
      <c r="D268" s="243"/>
      <c r="E268" s="209" t="s">
        <v>158</v>
      </c>
      <c r="F268" s="487"/>
      <c r="G268" s="230">
        <v>0.13</v>
      </c>
      <c r="H268" s="226">
        <f t="shared" si="51"/>
        <v>0</v>
      </c>
    </row>
    <row r="269" spans="1:8" ht="9.9499999999999993" customHeight="1">
      <c r="A269" s="202"/>
      <c r="B269" s="191"/>
      <c r="C269" s="139"/>
      <c r="D269" s="151"/>
      <c r="E269" s="423"/>
      <c r="F269" s="495"/>
      <c r="G269" s="157"/>
      <c r="H269" s="176"/>
    </row>
    <row r="270" spans="1:8">
      <c r="A270" s="242">
        <v>117</v>
      </c>
      <c r="B270" s="248" t="s">
        <v>263</v>
      </c>
      <c r="C270" s="246"/>
      <c r="D270" s="243"/>
      <c r="E270" s="209" t="s">
        <v>158</v>
      </c>
      <c r="F270" s="487"/>
      <c r="G270" s="230">
        <v>0.13</v>
      </c>
      <c r="H270" s="226">
        <f t="shared" ref="H270:H272" si="52">(+F270*G270)+F270</f>
        <v>0</v>
      </c>
    </row>
    <row r="271" spans="1:8" ht="9.9499999999999993" customHeight="1">
      <c r="A271" s="202"/>
      <c r="B271" s="191"/>
      <c r="C271" s="139"/>
      <c r="D271" s="151"/>
      <c r="E271" s="423"/>
      <c r="F271" s="495"/>
      <c r="G271" s="157"/>
      <c r="H271" s="176"/>
    </row>
    <row r="272" spans="1:8">
      <c r="A272" s="242">
        <v>118</v>
      </c>
      <c r="B272" s="248" t="s">
        <v>264</v>
      </c>
      <c r="C272" s="246"/>
      <c r="D272" s="243"/>
      <c r="E272" s="209" t="s">
        <v>158</v>
      </c>
      <c r="F272" s="487"/>
      <c r="G272" s="230">
        <v>0.13</v>
      </c>
      <c r="H272" s="226">
        <f t="shared" si="52"/>
        <v>0</v>
      </c>
    </row>
    <row r="273" spans="1:8" ht="9.9499999999999993" customHeight="1">
      <c r="A273" s="202"/>
      <c r="B273" s="191"/>
      <c r="C273" s="139"/>
      <c r="D273" s="151"/>
      <c r="E273" s="423"/>
      <c r="F273" s="495"/>
      <c r="G273" s="157"/>
      <c r="H273" s="176"/>
    </row>
    <row r="274" spans="1:8">
      <c r="A274" s="242">
        <v>119</v>
      </c>
      <c r="B274" s="248" t="s">
        <v>265</v>
      </c>
      <c r="C274" s="246"/>
      <c r="D274" s="243"/>
      <c r="E274" s="209" t="s">
        <v>158</v>
      </c>
      <c r="F274" s="487"/>
      <c r="G274" s="230">
        <v>0.13</v>
      </c>
      <c r="H274" s="226">
        <f t="shared" ref="H274" si="53">(+F274*G274)+F274</f>
        <v>0</v>
      </c>
    </row>
    <row r="275" spans="1:8" ht="9.9499999999999993" customHeight="1">
      <c r="A275" s="202"/>
      <c r="B275" s="191"/>
      <c r="C275" s="139"/>
      <c r="D275" s="151"/>
      <c r="E275" s="423"/>
      <c r="F275" s="495"/>
      <c r="G275" s="157"/>
      <c r="H275" s="176"/>
    </row>
    <row r="276" spans="1:8" ht="9.9499999999999993" customHeight="1">
      <c r="A276" s="202"/>
      <c r="B276" s="191"/>
      <c r="C276" s="139"/>
      <c r="D276" s="151"/>
      <c r="E276" s="423"/>
      <c r="F276" s="495"/>
      <c r="G276" s="157"/>
      <c r="H276" s="176"/>
    </row>
    <row r="277" spans="1:8" ht="18">
      <c r="A277" s="242"/>
      <c r="B277" s="247" t="s">
        <v>53</v>
      </c>
      <c r="C277" s="246"/>
      <c r="D277" s="243"/>
      <c r="E277" s="234"/>
      <c r="F277" s="500"/>
      <c r="G277" s="244"/>
      <c r="H277" s="245"/>
    </row>
    <row r="278" spans="1:8" ht="9.9499999999999993" customHeight="1">
      <c r="A278" s="202"/>
      <c r="B278" s="191"/>
      <c r="C278" s="139"/>
      <c r="D278" s="151"/>
      <c r="E278" s="423"/>
      <c r="F278" s="495"/>
      <c r="G278" s="157"/>
      <c r="H278" s="176"/>
    </row>
    <row r="279" spans="1:8">
      <c r="A279" s="202">
        <v>120</v>
      </c>
      <c r="B279" s="191" t="s">
        <v>181</v>
      </c>
      <c r="C279" s="139"/>
      <c r="D279" s="151"/>
      <c r="E279" s="135" t="s">
        <v>159</v>
      </c>
      <c r="F279" s="487"/>
      <c r="G279" s="157">
        <v>0.13</v>
      </c>
      <c r="H279" s="176">
        <f t="shared" ref="H279:H282" si="54">(+F279*G279)+F279</f>
        <v>0</v>
      </c>
    </row>
    <row r="280" spans="1:8" s="465" customFormat="1">
      <c r="A280" s="457">
        <v>121</v>
      </c>
      <c r="B280" s="462" t="s">
        <v>378</v>
      </c>
      <c r="C280" s="459"/>
      <c r="D280" s="460"/>
      <c r="E280" s="439" t="s">
        <v>379</v>
      </c>
      <c r="F280" s="488"/>
      <c r="G280" s="445">
        <v>0.13</v>
      </c>
      <c r="H280" s="441">
        <f t="shared" si="54"/>
        <v>0</v>
      </c>
    </row>
    <row r="281" spans="1:8">
      <c r="A281" s="202"/>
      <c r="B281" s="191" t="s">
        <v>182</v>
      </c>
      <c r="C281" s="139"/>
      <c r="D281" s="151"/>
      <c r="E281" s="135" t="s">
        <v>158</v>
      </c>
      <c r="F281" s="487"/>
      <c r="G281" s="157">
        <v>0.13</v>
      </c>
      <c r="H281" s="176">
        <f t="shared" ref="H281" si="55">(+F281*G281)+F281</f>
        <v>0</v>
      </c>
    </row>
    <row r="282" spans="1:8">
      <c r="A282" s="202">
        <v>122</v>
      </c>
      <c r="B282" s="191" t="s">
        <v>184</v>
      </c>
      <c r="C282" s="139"/>
      <c r="D282" s="151"/>
      <c r="E282" s="135" t="s">
        <v>158</v>
      </c>
      <c r="F282" s="487"/>
      <c r="G282" s="157">
        <v>0.13</v>
      </c>
      <c r="H282" s="176">
        <f t="shared" si="54"/>
        <v>0</v>
      </c>
    </row>
    <row r="283" spans="1:8">
      <c r="A283" s="202">
        <v>123</v>
      </c>
      <c r="B283" s="191" t="s">
        <v>183</v>
      </c>
      <c r="C283" s="139"/>
      <c r="D283" s="151"/>
      <c r="E283" s="135" t="s">
        <v>158</v>
      </c>
      <c r="F283" s="487"/>
      <c r="G283" s="157">
        <v>0.13</v>
      </c>
      <c r="H283" s="176">
        <f t="shared" ref="H283:H284" si="56">(+F283*G283)+F283</f>
        <v>0</v>
      </c>
    </row>
    <row r="284" spans="1:8">
      <c r="A284" s="202">
        <v>124</v>
      </c>
      <c r="B284" s="191" t="s">
        <v>185</v>
      </c>
      <c r="C284" s="139"/>
      <c r="D284" s="151"/>
      <c r="E284" s="135" t="s">
        <v>158</v>
      </c>
      <c r="F284" s="487"/>
      <c r="G284" s="157">
        <v>0.13</v>
      </c>
      <c r="H284" s="176">
        <f t="shared" si="56"/>
        <v>0</v>
      </c>
    </row>
    <row r="285" spans="1:8" ht="9.9499999999999993" customHeight="1">
      <c r="A285" s="202"/>
      <c r="B285" s="191"/>
      <c r="C285" s="139"/>
      <c r="D285" s="151"/>
      <c r="E285" s="423"/>
      <c r="F285" s="495"/>
      <c r="G285" s="157"/>
      <c r="H285" s="176"/>
    </row>
    <row r="286" spans="1:8">
      <c r="A286" s="202">
        <v>125</v>
      </c>
      <c r="B286" s="191" t="s">
        <v>217</v>
      </c>
      <c r="C286" s="139"/>
      <c r="D286" s="151"/>
      <c r="E286" s="135" t="s">
        <v>158</v>
      </c>
      <c r="F286" s="487"/>
      <c r="G286" s="157">
        <v>0.13</v>
      </c>
      <c r="H286" s="176">
        <f t="shared" ref="H286" si="57">(+F286*G286)+F286</f>
        <v>0</v>
      </c>
    </row>
    <row r="287" spans="1:8">
      <c r="A287" s="202">
        <v>126</v>
      </c>
      <c r="B287" s="191" t="s">
        <v>218</v>
      </c>
      <c r="C287" s="139"/>
      <c r="D287" s="151"/>
      <c r="E287" s="135" t="s">
        <v>159</v>
      </c>
      <c r="F287" s="487"/>
      <c r="G287" s="157">
        <v>0.13</v>
      </c>
      <c r="H287" s="176">
        <f t="shared" ref="H287:H288" si="58">(+F287*G287)+F287</f>
        <v>0</v>
      </c>
    </row>
    <row r="288" spans="1:8">
      <c r="A288" s="202">
        <v>127</v>
      </c>
      <c r="B288" s="191" t="s">
        <v>219</v>
      </c>
      <c r="C288" s="139"/>
      <c r="D288" s="151"/>
      <c r="E288" s="135" t="s">
        <v>159</v>
      </c>
      <c r="F288" s="487"/>
      <c r="G288" s="157">
        <v>0.13</v>
      </c>
      <c r="H288" s="176">
        <f t="shared" si="58"/>
        <v>0</v>
      </c>
    </row>
    <row r="289" spans="1:9" ht="9.9499999999999993" customHeight="1">
      <c r="A289" s="202"/>
      <c r="B289" s="191"/>
      <c r="C289" s="139"/>
      <c r="D289" s="151"/>
      <c r="E289" s="423"/>
      <c r="F289" s="494"/>
      <c r="G289" s="157"/>
      <c r="H289" s="176"/>
    </row>
    <row r="290" spans="1:9" ht="9.9499999999999993" customHeight="1">
      <c r="A290" s="202"/>
      <c r="B290" s="191"/>
      <c r="C290" s="139"/>
      <c r="D290" s="151"/>
      <c r="E290" s="423"/>
      <c r="F290" s="495"/>
      <c r="G290" s="157"/>
      <c r="H290" s="176"/>
    </row>
    <row r="291" spans="1:9" s="465" customFormat="1" ht="18">
      <c r="A291" s="457"/>
      <c r="B291" s="474" t="s">
        <v>285</v>
      </c>
      <c r="C291" s="459"/>
      <c r="D291" s="460"/>
      <c r="E291" s="475"/>
      <c r="F291" s="497"/>
      <c r="G291" s="461"/>
      <c r="H291" s="476"/>
    </row>
    <row r="292" spans="1:9" ht="9.9499999999999993" customHeight="1">
      <c r="A292" s="202"/>
      <c r="B292" s="191"/>
      <c r="C292" s="139"/>
      <c r="D292" s="151"/>
      <c r="E292" s="423"/>
      <c r="F292" s="495"/>
      <c r="G292" s="157"/>
      <c r="H292" s="176"/>
    </row>
    <row r="293" spans="1:9" s="465" customFormat="1">
      <c r="A293" s="457">
        <v>128</v>
      </c>
      <c r="B293" s="458" t="s">
        <v>400</v>
      </c>
      <c r="C293" s="477"/>
      <c r="D293" s="478"/>
      <c r="E293" s="479"/>
      <c r="F293" s="480"/>
      <c r="G293" s="480"/>
      <c r="H293" s="481"/>
      <c r="I293" s="467"/>
    </row>
    <row r="294" spans="1:9" s="465" customFormat="1">
      <c r="A294" s="436"/>
      <c r="B294" s="447" t="s">
        <v>399</v>
      </c>
      <c r="C294" s="438"/>
      <c r="D294" s="206"/>
      <c r="E294" s="439"/>
      <c r="F294" s="488"/>
      <c r="G294" s="445">
        <v>0.13</v>
      </c>
      <c r="H294" s="441">
        <f t="shared" ref="H294:H296" si="59">(+F294*G294)+F294</f>
        <v>0</v>
      </c>
      <c r="I294" s="467"/>
    </row>
    <row r="295" spans="1:9" s="465" customFormat="1">
      <c r="A295" s="436"/>
      <c r="B295" s="447" t="s">
        <v>287</v>
      </c>
      <c r="C295" s="438"/>
      <c r="D295" s="206"/>
      <c r="E295" s="439"/>
      <c r="F295" s="488"/>
      <c r="G295" s="445">
        <v>0.13</v>
      </c>
      <c r="H295" s="441">
        <f t="shared" si="59"/>
        <v>0</v>
      </c>
      <c r="I295" s="467"/>
    </row>
    <row r="296" spans="1:9" s="465" customFormat="1">
      <c r="A296" s="436"/>
      <c r="B296" s="447" t="s">
        <v>288</v>
      </c>
      <c r="C296" s="438"/>
      <c r="D296" s="206"/>
      <c r="E296" s="439"/>
      <c r="F296" s="488"/>
      <c r="G296" s="445">
        <v>0.13</v>
      </c>
      <c r="H296" s="441">
        <f t="shared" si="59"/>
        <v>0</v>
      </c>
      <c r="I296" s="467"/>
    </row>
    <row r="297" spans="1:9" ht="9.9499999999999993" customHeight="1">
      <c r="A297" s="202"/>
      <c r="B297" s="191"/>
      <c r="C297" s="139"/>
      <c r="D297" s="151"/>
      <c r="E297" s="423"/>
      <c r="F297" s="495"/>
      <c r="G297" s="157"/>
      <c r="H297" s="176"/>
    </row>
    <row r="298" spans="1:9" s="465" customFormat="1">
      <c r="A298" s="457">
        <v>132</v>
      </c>
      <c r="B298" s="458" t="s">
        <v>290</v>
      </c>
      <c r="C298" s="477"/>
      <c r="D298" s="478"/>
      <c r="E298" s="479"/>
      <c r="F298" s="490"/>
      <c r="G298" s="480"/>
      <c r="H298" s="481"/>
    </row>
    <row r="299" spans="1:9" s="465" customFormat="1">
      <c r="A299" s="436"/>
      <c r="B299" s="447" t="s">
        <v>286</v>
      </c>
      <c r="C299" s="438"/>
      <c r="D299" s="206"/>
      <c r="E299" s="439"/>
      <c r="F299" s="488"/>
      <c r="G299" s="445">
        <v>0.13</v>
      </c>
      <c r="H299" s="441">
        <f t="shared" ref="H299:H301" si="60">(+F299*G299)+F299</f>
        <v>0</v>
      </c>
      <c r="I299" s="467"/>
    </row>
    <row r="300" spans="1:9" s="465" customFormat="1">
      <c r="A300" s="436"/>
      <c r="B300" s="447" t="s">
        <v>287</v>
      </c>
      <c r="C300" s="438"/>
      <c r="D300" s="206"/>
      <c r="E300" s="439"/>
      <c r="F300" s="488"/>
      <c r="G300" s="445">
        <v>0.13</v>
      </c>
      <c r="H300" s="441">
        <f t="shared" si="60"/>
        <v>0</v>
      </c>
      <c r="I300" s="467"/>
    </row>
    <row r="301" spans="1:9" s="465" customFormat="1">
      <c r="A301" s="436"/>
      <c r="B301" s="447" t="s">
        <v>288</v>
      </c>
      <c r="C301" s="438"/>
      <c r="D301" s="206"/>
      <c r="E301" s="439"/>
      <c r="F301" s="488"/>
      <c r="G301" s="445">
        <v>0.13</v>
      </c>
      <c r="H301" s="441">
        <f t="shared" si="60"/>
        <v>0</v>
      </c>
      <c r="I301" s="467"/>
    </row>
    <row r="302" spans="1:9" ht="9.9499999999999993" customHeight="1">
      <c r="A302" s="202"/>
      <c r="B302" s="191"/>
      <c r="C302" s="139"/>
      <c r="D302" s="151"/>
      <c r="E302" s="423"/>
      <c r="F302" s="495"/>
      <c r="G302" s="157"/>
      <c r="H302" s="176"/>
    </row>
    <row r="303" spans="1:9" s="465" customFormat="1">
      <c r="A303" s="457">
        <v>134</v>
      </c>
      <c r="B303" s="458" t="s">
        <v>289</v>
      </c>
      <c r="C303" s="477"/>
      <c r="D303" s="478"/>
      <c r="E303" s="479"/>
      <c r="F303" s="490"/>
      <c r="G303" s="480"/>
      <c r="H303" s="481"/>
    </row>
    <row r="304" spans="1:9" s="465" customFormat="1">
      <c r="A304" s="436"/>
      <c r="B304" s="447" t="s">
        <v>286</v>
      </c>
      <c r="C304" s="438"/>
      <c r="D304" s="206"/>
      <c r="E304" s="439"/>
      <c r="F304" s="488"/>
      <c r="G304" s="445">
        <v>0.13</v>
      </c>
      <c r="H304" s="441">
        <f t="shared" ref="H304:H306" si="61">(+F304*G304)+F304</f>
        <v>0</v>
      </c>
      <c r="I304" s="467"/>
    </row>
    <row r="305" spans="1:9" s="465" customFormat="1">
      <c r="A305" s="436"/>
      <c r="B305" s="447" t="s">
        <v>287</v>
      </c>
      <c r="C305" s="438"/>
      <c r="D305" s="206"/>
      <c r="E305" s="439"/>
      <c r="F305" s="488"/>
      <c r="G305" s="445">
        <v>0.13</v>
      </c>
      <c r="H305" s="441">
        <f t="shared" si="61"/>
        <v>0</v>
      </c>
      <c r="I305" s="467"/>
    </row>
    <row r="306" spans="1:9" s="465" customFormat="1">
      <c r="A306" s="436"/>
      <c r="B306" s="447" t="s">
        <v>288</v>
      </c>
      <c r="C306" s="438"/>
      <c r="D306" s="206"/>
      <c r="E306" s="439"/>
      <c r="F306" s="488"/>
      <c r="G306" s="445">
        <v>0.13</v>
      </c>
      <c r="H306" s="441">
        <f t="shared" si="61"/>
        <v>0</v>
      </c>
      <c r="I306" s="467"/>
    </row>
    <row r="307" spans="1:9" s="465" customFormat="1">
      <c r="A307" s="532"/>
      <c r="B307" s="482"/>
      <c r="C307" s="483"/>
      <c r="D307" s="484"/>
      <c r="E307" s="439"/>
      <c r="F307" s="501"/>
      <c r="G307" s="445"/>
      <c r="H307" s="441"/>
      <c r="I307" s="467"/>
    </row>
    <row r="308" spans="1:9">
      <c r="A308" s="202"/>
      <c r="B308" s="191"/>
      <c r="C308" s="139"/>
      <c r="D308" s="151"/>
      <c r="E308" s="423"/>
      <c r="F308" s="495"/>
      <c r="G308" s="157"/>
      <c r="H308" s="176"/>
    </row>
    <row r="309" spans="1:9" ht="15.95" customHeight="1">
      <c r="A309" s="235"/>
      <c r="B309" s="236" t="s">
        <v>54</v>
      </c>
      <c r="C309" s="237"/>
      <c r="D309" s="238"/>
      <c r="E309" s="249"/>
      <c r="F309" s="493"/>
      <c r="G309" s="240"/>
      <c r="H309" s="241"/>
    </row>
    <row r="310" spans="1:9" ht="9.9499999999999993" customHeight="1">
      <c r="A310" s="202"/>
      <c r="B310" s="191"/>
      <c r="C310" s="139"/>
      <c r="D310" s="151"/>
      <c r="E310" s="423"/>
      <c r="F310" s="495"/>
      <c r="G310" s="157"/>
      <c r="H310" s="176"/>
    </row>
    <row r="311" spans="1:9">
      <c r="A311" s="242">
        <v>134</v>
      </c>
      <c r="B311" s="250" t="s">
        <v>201</v>
      </c>
      <c r="C311" s="246"/>
      <c r="D311" s="243"/>
      <c r="E311" s="209"/>
      <c r="F311" s="487"/>
      <c r="G311" s="230">
        <v>0.13</v>
      </c>
      <c r="H311" s="226">
        <f t="shared" ref="H311" si="62">(+F311*G311)+F311</f>
        <v>0</v>
      </c>
    </row>
    <row r="312" spans="1:9">
      <c r="A312" s="242"/>
      <c r="B312" s="250"/>
      <c r="C312" s="246"/>
      <c r="D312" s="243"/>
      <c r="E312" s="209"/>
      <c r="F312" s="494"/>
      <c r="G312" s="230"/>
      <c r="H312" s="226"/>
    </row>
    <row r="313" spans="1:9">
      <c r="A313" s="202"/>
      <c r="B313" s="191"/>
      <c r="C313" s="139"/>
      <c r="D313" s="151"/>
      <c r="E313" s="423"/>
      <c r="F313" s="495"/>
      <c r="G313" s="157"/>
      <c r="H313" s="176"/>
    </row>
    <row r="314" spans="1:9" ht="15.95" customHeight="1">
      <c r="A314" s="235"/>
      <c r="B314" s="236" t="s">
        <v>62</v>
      </c>
      <c r="C314" s="237"/>
      <c r="D314" s="238"/>
      <c r="E314" s="249"/>
      <c r="F314" s="493"/>
      <c r="G314" s="240"/>
      <c r="H314" s="241"/>
    </row>
    <row r="315" spans="1:9" ht="9.9499999999999993" customHeight="1">
      <c r="A315" s="202"/>
      <c r="B315" s="191"/>
      <c r="C315" s="139"/>
      <c r="D315" s="151"/>
      <c r="E315" s="423"/>
      <c r="F315" s="495"/>
      <c r="G315" s="157"/>
      <c r="H315" s="176"/>
    </row>
    <row r="316" spans="1:9">
      <c r="A316" s="202"/>
      <c r="B316" s="215" t="s">
        <v>292</v>
      </c>
      <c r="C316" s="139"/>
      <c r="D316" s="151"/>
      <c r="E316" s="135"/>
      <c r="F316" s="495"/>
      <c r="G316" s="213"/>
      <c r="H316" s="214"/>
    </row>
    <row r="317" spans="1:9">
      <c r="A317" s="202">
        <v>135</v>
      </c>
      <c r="B317" s="191" t="s">
        <v>63</v>
      </c>
      <c r="C317" s="139"/>
      <c r="D317" s="151"/>
      <c r="E317" s="135"/>
      <c r="F317" s="487"/>
      <c r="G317" s="157">
        <v>0.13</v>
      </c>
      <c r="H317" s="176">
        <f t="shared" ref="H317:H325" si="63">(+F317*G317)+F317</f>
        <v>0</v>
      </c>
    </row>
    <row r="318" spans="1:9">
      <c r="A318" s="202">
        <v>136</v>
      </c>
      <c r="B318" s="191" t="s">
        <v>64</v>
      </c>
      <c r="C318" s="139"/>
      <c r="D318" s="151"/>
      <c r="E318" s="135"/>
      <c r="F318" s="487"/>
      <c r="G318" s="157">
        <v>0.13</v>
      </c>
      <c r="H318" s="176">
        <f t="shared" si="63"/>
        <v>0</v>
      </c>
    </row>
    <row r="319" spans="1:9">
      <c r="A319" s="202">
        <v>137</v>
      </c>
      <c r="B319" s="191" t="s">
        <v>65</v>
      </c>
      <c r="C319" s="139"/>
      <c r="D319" s="151"/>
      <c r="E319" s="135"/>
      <c r="F319" s="487"/>
      <c r="G319" s="157">
        <v>0.13</v>
      </c>
      <c r="H319" s="176">
        <f t="shared" si="63"/>
        <v>0</v>
      </c>
    </row>
    <row r="320" spans="1:9">
      <c r="A320" s="202">
        <v>138</v>
      </c>
      <c r="B320" s="191" t="s">
        <v>66</v>
      </c>
      <c r="C320" s="139"/>
      <c r="D320" s="151"/>
      <c r="E320" s="135"/>
      <c r="F320" s="487"/>
      <c r="G320" s="157">
        <v>0.13</v>
      </c>
      <c r="H320" s="176">
        <f t="shared" si="63"/>
        <v>0</v>
      </c>
    </row>
    <row r="321" spans="1:8">
      <c r="A321" s="202">
        <v>139</v>
      </c>
      <c r="B321" s="191" t="s">
        <v>67</v>
      </c>
      <c r="C321" s="139"/>
      <c r="D321" s="151"/>
      <c r="E321" s="135"/>
      <c r="F321" s="487"/>
      <c r="G321" s="157">
        <v>0.13</v>
      </c>
      <c r="H321" s="176">
        <f t="shared" si="63"/>
        <v>0</v>
      </c>
    </row>
    <row r="322" spans="1:8">
      <c r="A322" s="202">
        <v>140</v>
      </c>
      <c r="B322" s="191" t="s">
        <v>68</v>
      </c>
      <c r="C322" s="139"/>
      <c r="D322" s="151"/>
      <c r="E322" s="135"/>
      <c r="F322" s="487"/>
      <c r="G322" s="157">
        <v>0.13</v>
      </c>
      <c r="H322" s="176">
        <f t="shared" si="63"/>
        <v>0</v>
      </c>
    </row>
    <row r="323" spans="1:8">
      <c r="A323" s="202">
        <v>141</v>
      </c>
      <c r="B323" s="191" t="s">
        <v>69</v>
      </c>
      <c r="C323" s="139"/>
      <c r="D323" s="151"/>
      <c r="E323" s="135"/>
      <c r="F323" s="487"/>
      <c r="G323" s="157">
        <v>0.13</v>
      </c>
      <c r="H323" s="176">
        <f t="shared" si="63"/>
        <v>0</v>
      </c>
    </row>
    <row r="324" spans="1:8">
      <c r="A324" s="202">
        <v>142</v>
      </c>
      <c r="B324" s="191" t="s">
        <v>70</v>
      </c>
      <c r="C324" s="139"/>
      <c r="D324" s="151"/>
      <c r="E324" s="135"/>
      <c r="F324" s="487"/>
      <c r="G324" s="157">
        <v>0.13</v>
      </c>
      <c r="H324" s="176">
        <f t="shared" si="63"/>
        <v>0</v>
      </c>
    </row>
    <row r="325" spans="1:8">
      <c r="A325" s="202">
        <v>143</v>
      </c>
      <c r="B325" s="191" t="s">
        <v>71</v>
      </c>
      <c r="C325" s="139"/>
      <c r="D325" s="151"/>
      <c r="E325" s="135"/>
      <c r="F325" s="487"/>
      <c r="G325" s="157">
        <v>0.13</v>
      </c>
      <c r="H325" s="176">
        <f t="shared" si="63"/>
        <v>0</v>
      </c>
    </row>
    <row r="326" spans="1:8" ht="9.9499999999999993" customHeight="1">
      <c r="A326" s="202"/>
      <c r="B326" s="191"/>
      <c r="C326" s="139"/>
      <c r="D326" s="151"/>
      <c r="E326" s="423"/>
      <c r="F326" s="495"/>
      <c r="G326" s="157"/>
      <c r="H326" s="176"/>
    </row>
    <row r="327" spans="1:8">
      <c r="A327" s="202"/>
      <c r="B327" s="215" t="s">
        <v>293</v>
      </c>
      <c r="C327" s="139"/>
      <c r="D327" s="151"/>
      <c r="E327" s="135"/>
      <c r="F327" s="495"/>
      <c r="G327" s="213"/>
      <c r="H327" s="214"/>
    </row>
    <row r="328" spans="1:8">
      <c r="A328" s="202">
        <v>144</v>
      </c>
      <c r="B328" s="191" t="s">
        <v>63</v>
      </c>
      <c r="C328" s="139"/>
      <c r="D328" s="151"/>
      <c r="E328" s="135"/>
      <c r="F328" s="487"/>
      <c r="G328" s="157">
        <v>0.13</v>
      </c>
      <c r="H328" s="176">
        <f t="shared" ref="H328:H336" si="64">(+F328*G328)+F328</f>
        <v>0</v>
      </c>
    </row>
    <row r="329" spans="1:8">
      <c r="A329" s="202">
        <v>145</v>
      </c>
      <c r="B329" s="191" t="s">
        <v>64</v>
      </c>
      <c r="C329" s="139"/>
      <c r="D329" s="151"/>
      <c r="E329" s="135"/>
      <c r="F329" s="487"/>
      <c r="G329" s="157">
        <v>0.13</v>
      </c>
      <c r="H329" s="176">
        <f t="shared" si="64"/>
        <v>0</v>
      </c>
    </row>
    <row r="330" spans="1:8">
      <c r="A330" s="202">
        <v>146</v>
      </c>
      <c r="B330" s="191" t="s">
        <v>65</v>
      </c>
      <c r="C330" s="139"/>
      <c r="D330" s="151"/>
      <c r="E330" s="135"/>
      <c r="F330" s="487"/>
      <c r="G330" s="157">
        <v>0.13</v>
      </c>
      <c r="H330" s="176">
        <f t="shared" si="64"/>
        <v>0</v>
      </c>
    </row>
    <row r="331" spans="1:8">
      <c r="A331" s="202">
        <v>147</v>
      </c>
      <c r="B331" s="191" t="s">
        <v>66</v>
      </c>
      <c r="C331" s="139"/>
      <c r="D331" s="151"/>
      <c r="E331" s="135"/>
      <c r="F331" s="487"/>
      <c r="G331" s="157">
        <v>0.13</v>
      </c>
      <c r="H331" s="176">
        <f t="shared" si="64"/>
        <v>0</v>
      </c>
    </row>
    <row r="332" spans="1:8">
      <c r="A332" s="202">
        <v>148</v>
      </c>
      <c r="B332" s="191" t="s">
        <v>67</v>
      </c>
      <c r="C332" s="139"/>
      <c r="D332" s="151"/>
      <c r="E332" s="135"/>
      <c r="F332" s="487"/>
      <c r="G332" s="157">
        <v>0.13</v>
      </c>
      <c r="H332" s="176">
        <f t="shared" si="64"/>
        <v>0</v>
      </c>
    </row>
    <row r="333" spans="1:8">
      <c r="A333" s="202">
        <v>149</v>
      </c>
      <c r="B333" s="191" t="s">
        <v>68</v>
      </c>
      <c r="C333" s="139"/>
      <c r="D333" s="151"/>
      <c r="E333" s="135"/>
      <c r="F333" s="487"/>
      <c r="G333" s="157">
        <v>0.13</v>
      </c>
      <c r="H333" s="176">
        <f t="shared" si="64"/>
        <v>0</v>
      </c>
    </row>
    <row r="334" spans="1:8">
      <c r="A334" s="202">
        <v>150</v>
      </c>
      <c r="B334" s="191" t="s">
        <v>69</v>
      </c>
      <c r="C334" s="139"/>
      <c r="D334" s="151"/>
      <c r="E334" s="135"/>
      <c r="F334" s="487"/>
      <c r="G334" s="157">
        <v>0.13</v>
      </c>
      <c r="H334" s="176">
        <f t="shared" si="64"/>
        <v>0</v>
      </c>
    </row>
    <row r="335" spans="1:8">
      <c r="A335" s="202">
        <v>151</v>
      </c>
      <c r="B335" s="191" t="s">
        <v>70</v>
      </c>
      <c r="C335" s="139"/>
      <c r="D335" s="151"/>
      <c r="E335" s="135"/>
      <c r="F335" s="487"/>
      <c r="G335" s="157">
        <v>0.13</v>
      </c>
      <c r="H335" s="176">
        <f t="shared" si="64"/>
        <v>0</v>
      </c>
    </row>
    <row r="336" spans="1:8">
      <c r="A336" s="202">
        <v>152</v>
      </c>
      <c r="B336" s="191" t="s">
        <v>71</v>
      </c>
      <c r="C336" s="139"/>
      <c r="D336" s="151"/>
      <c r="E336" s="135"/>
      <c r="F336" s="487"/>
      <c r="G336" s="157">
        <v>0.13</v>
      </c>
      <c r="H336" s="176">
        <f t="shared" si="64"/>
        <v>0</v>
      </c>
    </row>
    <row r="337" spans="1:8">
      <c r="A337" s="202"/>
      <c r="B337" s="191"/>
      <c r="C337" s="139"/>
      <c r="D337" s="151"/>
      <c r="E337" s="423"/>
      <c r="F337" s="495"/>
      <c r="G337" s="157"/>
      <c r="H337" s="176"/>
    </row>
    <row r="338" spans="1:8" ht="15">
      <c r="A338" s="284"/>
      <c r="B338" s="267"/>
      <c r="C338" s="9"/>
      <c r="D338" s="9"/>
      <c r="E338" s="9"/>
      <c r="F338" s="422"/>
      <c r="G338" s="259" t="s">
        <v>389</v>
      </c>
      <c r="H338" s="285"/>
    </row>
    <row r="339" spans="1:8" ht="15">
      <c r="A339" s="284"/>
      <c r="B339" s="267"/>
      <c r="C339" s="9"/>
      <c r="D339" s="9"/>
      <c r="E339" s="9"/>
      <c r="F339" s="422"/>
      <c r="G339" s="9"/>
      <c r="H339" s="286"/>
    </row>
    <row r="340" spans="1:8" ht="15">
      <c r="A340" s="287"/>
      <c r="B340" s="267"/>
      <c r="C340" s="9"/>
      <c r="D340" s="9"/>
      <c r="E340" s="9"/>
      <c r="F340" s="422"/>
      <c r="G340" s="259" t="s">
        <v>206</v>
      </c>
      <c r="H340" s="285"/>
    </row>
    <row r="341" spans="1:8" thickBot="1">
      <c r="A341" s="288"/>
      <c r="B341" s="289"/>
      <c r="C341" s="290"/>
      <c r="D341" s="290"/>
      <c r="E341" s="290"/>
      <c r="F341" s="492"/>
      <c r="G341" s="290"/>
      <c r="H341" s="291"/>
    </row>
    <row r="342" spans="1:8" ht="15.95" customHeight="1" thickTop="1">
      <c r="A342" s="235"/>
      <c r="B342" s="236" t="s">
        <v>55</v>
      </c>
      <c r="C342" s="237"/>
      <c r="D342" s="238"/>
      <c r="E342" s="249"/>
      <c r="F342" s="493"/>
      <c r="G342" s="240"/>
      <c r="H342" s="241"/>
    </row>
    <row r="343" spans="1:8" ht="9.9499999999999993" customHeight="1">
      <c r="A343" s="202"/>
      <c r="B343" s="191"/>
      <c r="C343" s="139"/>
      <c r="D343" s="151"/>
      <c r="E343" s="423"/>
      <c r="F343" s="495"/>
      <c r="G343" s="157"/>
      <c r="H343" s="176"/>
    </row>
    <row r="344" spans="1:8">
      <c r="A344" s="202">
        <v>153</v>
      </c>
      <c r="B344" s="191" t="s">
        <v>186</v>
      </c>
      <c r="C344" s="139"/>
      <c r="D344" s="151"/>
      <c r="E344" s="135"/>
      <c r="F344" s="487"/>
      <c r="G344" s="157">
        <v>0.13</v>
      </c>
      <c r="H344" s="176">
        <f t="shared" ref="H344" si="65">(+F344*G344)+F344</f>
        <v>0</v>
      </c>
    </row>
    <row r="345" spans="1:8">
      <c r="A345" s="202">
        <v>154</v>
      </c>
      <c r="B345" s="191" t="s">
        <v>187</v>
      </c>
      <c r="C345" s="139"/>
      <c r="D345" s="151"/>
      <c r="E345" s="135"/>
      <c r="F345" s="487"/>
      <c r="G345" s="157">
        <v>0.13</v>
      </c>
      <c r="H345" s="176">
        <f t="shared" ref="H345" si="66">(+F345*G345)+F345</f>
        <v>0</v>
      </c>
    </row>
    <row r="346" spans="1:8">
      <c r="A346" s="282"/>
      <c r="B346" s="533"/>
      <c r="C346" s="161"/>
      <c r="D346" s="162"/>
      <c r="E346" s="423"/>
      <c r="F346" s="487"/>
      <c r="G346" s="157"/>
      <c r="H346" s="176"/>
    </row>
    <row r="347" spans="1:8">
      <c r="A347" s="282"/>
      <c r="B347" s="533"/>
      <c r="C347" s="161"/>
      <c r="D347" s="162"/>
      <c r="E347" s="423"/>
      <c r="F347" s="487"/>
      <c r="G347" s="157"/>
      <c r="H347" s="176"/>
    </row>
    <row r="348" spans="1:8" s="465" customFormat="1" ht="18">
      <c r="A348" s="282"/>
      <c r="B348" s="283" t="s">
        <v>211</v>
      </c>
      <c r="C348" s="161"/>
      <c r="D348" s="162"/>
      <c r="E348" s="423"/>
      <c r="F348" s="495"/>
      <c r="G348" s="157"/>
      <c r="H348" s="176"/>
    </row>
    <row r="349" spans="1:8" s="465" customFormat="1">
      <c r="A349" s="202"/>
      <c r="B349" s="218" t="s">
        <v>212</v>
      </c>
      <c r="C349" s="130"/>
      <c r="D349" s="152"/>
      <c r="E349" s="141"/>
      <c r="F349" s="160"/>
      <c r="G349" s="160"/>
      <c r="H349" s="179"/>
    </row>
    <row r="350" spans="1:8" s="465" customFormat="1">
      <c r="A350" s="202"/>
      <c r="B350" s="191" t="s">
        <v>213</v>
      </c>
      <c r="C350" s="139"/>
      <c r="D350" s="151"/>
      <c r="E350" s="423"/>
      <c r="F350" s="487"/>
      <c r="G350" s="157">
        <v>0.13</v>
      </c>
      <c r="H350" s="176">
        <f t="shared" ref="H350:H351" si="67">(+F350*G350)+F350</f>
        <v>0</v>
      </c>
    </row>
    <row r="351" spans="1:8" s="465" customFormat="1">
      <c r="A351" s="202"/>
      <c r="B351" s="462" t="s">
        <v>375</v>
      </c>
      <c r="C351" s="459"/>
      <c r="D351" s="460"/>
      <c r="E351" s="531" t="s">
        <v>380</v>
      </c>
      <c r="F351" s="501"/>
      <c r="G351" s="445">
        <v>0.13</v>
      </c>
      <c r="H351" s="441">
        <f t="shared" si="67"/>
        <v>0</v>
      </c>
    </row>
    <row r="352" spans="1:8" s="465" customFormat="1">
      <c r="A352" s="202"/>
      <c r="B352" s="191"/>
      <c r="C352" s="139"/>
      <c r="D352" s="151"/>
      <c r="E352" s="423"/>
      <c r="F352" s="495"/>
      <c r="G352" s="157"/>
      <c r="H352" s="176"/>
    </row>
    <row r="353" spans="1:8" s="465" customFormat="1">
      <c r="A353" s="457"/>
      <c r="B353" s="458" t="s">
        <v>377</v>
      </c>
      <c r="C353" s="477"/>
      <c r="D353" s="478"/>
      <c r="E353" s="479"/>
      <c r="F353" s="480"/>
      <c r="G353" s="480"/>
      <c r="H353" s="481"/>
    </row>
    <row r="354" spans="1:8">
      <c r="A354" s="457"/>
      <c r="B354" s="462" t="s">
        <v>58</v>
      </c>
      <c r="C354" s="459"/>
      <c r="D354" s="460"/>
      <c r="E354" s="439"/>
      <c r="F354" s="488"/>
      <c r="G354" s="445">
        <v>0.13</v>
      </c>
      <c r="H354" s="441">
        <f t="shared" ref="H354:H358" si="68">(+F354*G354)+F354</f>
        <v>0</v>
      </c>
    </row>
    <row r="355" spans="1:8">
      <c r="A355" s="457"/>
      <c r="B355" s="462" t="s">
        <v>59</v>
      </c>
      <c r="C355" s="459"/>
      <c r="D355" s="460"/>
      <c r="E355" s="439"/>
      <c r="F355" s="488"/>
      <c r="G355" s="445">
        <v>0.13</v>
      </c>
      <c r="H355" s="441">
        <f t="shared" si="68"/>
        <v>0</v>
      </c>
    </row>
    <row r="356" spans="1:8">
      <c r="A356" s="457"/>
      <c r="B356" s="462" t="s">
        <v>60</v>
      </c>
      <c r="C356" s="459"/>
      <c r="D356" s="460"/>
      <c r="E356" s="439"/>
      <c r="F356" s="488"/>
      <c r="G356" s="445">
        <v>0.13</v>
      </c>
      <c r="H356" s="441">
        <f t="shared" si="68"/>
        <v>0</v>
      </c>
    </row>
    <row r="357" spans="1:8">
      <c r="A357" s="457"/>
      <c r="B357" s="462" t="s">
        <v>61</v>
      </c>
      <c r="C357" s="459"/>
      <c r="D357" s="460"/>
      <c r="E357" s="439"/>
      <c r="F357" s="488"/>
      <c r="G357" s="445">
        <v>0.13</v>
      </c>
      <c r="H357" s="441">
        <f t="shared" si="68"/>
        <v>0</v>
      </c>
    </row>
    <row r="358" spans="1:8">
      <c r="A358" s="457"/>
      <c r="B358" s="462" t="s">
        <v>213</v>
      </c>
      <c r="C358" s="459"/>
      <c r="D358" s="460"/>
      <c r="E358" s="439"/>
      <c r="F358" s="488"/>
      <c r="G358" s="445">
        <v>0.13</v>
      </c>
      <c r="H358" s="441">
        <f t="shared" si="68"/>
        <v>0</v>
      </c>
    </row>
    <row r="359" spans="1:8">
      <c r="A359" s="457"/>
      <c r="B359" s="462"/>
      <c r="C359" s="459"/>
      <c r="D359" s="460"/>
      <c r="E359" s="439"/>
      <c r="F359" s="497"/>
      <c r="G359" s="445"/>
      <c r="H359" s="441"/>
    </row>
    <row r="360" spans="1:8">
      <c r="A360" s="457"/>
      <c r="B360" s="458" t="s">
        <v>376</v>
      </c>
      <c r="C360" s="477"/>
      <c r="D360" s="478"/>
      <c r="E360" s="479"/>
      <c r="F360" s="480"/>
      <c r="G360" s="480"/>
      <c r="H360" s="481"/>
    </row>
    <row r="361" spans="1:8">
      <c r="A361" s="457"/>
      <c r="B361" s="462" t="s">
        <v>58</v>
      </c>
      <c r="C361" s="459"/>
      <c r="D361" s="460"/>
      <c r="E361" s="439"/>
      <c r="F361" s="488"/>
      <c r="G361" s="445">
        <v>0.13</v>
      </c>
      <c r="H361" s="441">
        <f t="shared" ref="H361:H365" si="69">(+F361*G361)+F361</f>
        <v>0</v>
      </c>
    </row>
    <row r="362" spans="1:8">
      <c r="A362" s="457"/>
      <c r="B362" s="462" t="s">
        <v>59</v>
      </c>
      <c r="C362" s="459"/>
      <c r="D362" s="460"/>
      <c r="E362" s="439"/>
      <c r="F362" s="488"/>
      <c r="G362" s="445">
        <v>0.13</v>
      </c>
      <c r="H362" s="441">
        <f t="shared" si="69"/>
        <v>0</v>
      </c>
    </row>
    <row r="363" spans="1:8">
      <c r="A363" s="457"/>
      <c r="B363" s="462" t="s">
        <v>60</v>
      </c>
      <c r="C363" s="459"/>
      <c r="D363" s="460"/>
      <c r="E363" s="439"/>
      <c r="F363" s="488"/>
      <c r="G363" s="445">
        <v>0.13</v>
      </c>
      <c r="H363" s="441">
        <f t="shared" si="69"/>
        <v>0</v>
      </c>
    </row>
    <row r="364" spans="1:8">
      <c r="A364" s="457"/>
      <c r="B364" s="462" t="s">
        <v>61</v>
      </c>
      <c r="C364" s="459"/>
      <c r="D364" s="460"/>
      <c r="E364" s="439"/>
      <c r="F364" s="488"/>
      <c r="G364" s="445">
        <v>0.13</v>
      </c>
      <c r="H364" s="441">
        <f t="shared" si="69"/>
        <v>0</v>
      </c>
    </row>
    <row r="365" spans="1:8">
      <c r="A365" s="457"/>
      <c r="B365" s="462" t="s">
        <v>214</v>
      </c>
      <c r="C365" s="459"/>
      <c r="D365" s="460"/>
      <c r="E365" s="439"/>
      <c r="F365" s="488"/>
      <c r="G365" s="445">
        <v>0.13</v>
      </c>
      <c r="H365" s="441">
        <f t="shared" si="69"/>
        <v>0</v>
      </c>
    </row>
    <row r="366" spans="1:8">
      <c r="A366" s="202"/>
      <c r="B366" s="191"/>
      <c r="C366" s="139"/>
      <c r="D366" s="151"/>
      <c r="E366" s="135"/>
      <c r="F366" s="495"/>
      <c r="G366" s="157"/>
      <c r="H366" s="176"/>
    </row>
    <row r="367" spans="1:8">
      <c r="A367" s="202"/>
      <c r="B367" s="191"/>
      <c r="C367" s="139"/>
      <c r="D367" s="151"/>
      <c r="E367" s="135"/>
      <c r="F367" s="495"/>
      <c r="G367" s="157"/>
      <c r="H367" s="176"/>
    </row>
    <row r="368" spans="1:8">
      <c r="A368" s="202"/>
      <c r="B368" s="191"/>
      <c r="C368" s="139"/>
      <c r="D368" s="151"/>
      <c r="E368" s="135"/>
      <c r="F368" s="495"/>
      <c r="G368" s="157"/>
      <c r="H368" s="176"/>
    </row>
    <row r="369" spans="1:8">
      <c r="A369" s="202"/>
      <c r="B369" s="191"/>
      <c r="C369" s="139"/>
      <c r="D369" s="151"/>
      <c r="E369" s="135"/>
      <c r="F369" s="495"/>
      <c r="G369" s="157"/>
      <c r="H369" s="176"/>
    </row>
    <row r="370" spans="1:8" ht="16.5" thickBot="1">
      <c r="A370" s="202"/>
      <c r="B370" s="191"/>
      <c r="C370" s="139"/>
      <c r="D370" s="151"/>
      <c r="E370" s="135"/>
      <c r="F370" s="495"/>
      <c r="G370" s="157"/>
      <c r="H370" s="176"/>
    </row>
    <row r="371" spans="1:8" ht="18" customHeight="1" thickTop="1">
      <c r="A371" s="684" t="s">
        <v>35</v>
      </c>
      <c r="B371" s="685"/>
      <c r="C371" s="685"/>
      <c r="D371" s="685"/>
      <c r="E371" s="685"/>
      <c r="F371" s="685"/>
      <c r="G371" s="685"/>
      <c r="H371" s="686"/>
    </row>
    <row r="372" spans="1:8" ht="15">
      <c r="A372" s="16" t="s">
        <v>26</v>
      </c>
      <c r="B372" s="267"/>
      <c r="C372" s="9"/>
      <c r="D372" s="8"/>
      <c r="E372" s="8"/>
      <c r="F372" s="10"/>
      <c r="G372" s="8"/>
      <c r="H372" s="27"/>
    </row>
    <row r="373" spans="1:8" ht="15">
      <c r="A373" s="16" t="s">
        <v>27</v>
      </c>
      <c r="B373" s="267"/>
      <c r="C373" s="9"/>
      <c r="D373" s="9"/>
      <c r="E373" s="9"/>
      <c r="F373" s="422"/>
      <c r="G373" s="9"/>
      <c r="H373" s="27"/>
    </row>
    <row r="374" spans="1:8" ht="15">
      <c r="A374" s="17" t="s">
        <v>28</v>
      </c>
      <c r="B374" s="268"/>
      <c r="C374" s="11"/>
      <c r="D374" s="11"/>
      <c r="E374" s="9"/>
      <c r="F374" s="422"/>
      <c r="G374" s="9"/>
      <c r="H374" s="27"/>
    </row>
    <row r="375" spans="1:8" ht="15">
      <c r="A375" s="18" t="s">
        <v>29</v>
      </c>
      <c r="B375" s="267"/>
      <c r="C375" s="9"/>
      <c r="D375" s="9"/>
      <c r="E375" s="9"/>
      <c r="F375" s="422"/>
      <c r="G375" s="9"/>
      <c r="H375" s="27"/>
    </row>
    <row r="376" spans="1:8" ht="15">
      <c r="A376" s="18" t="s">
        <v>30</v>
      </c>
      <c r="B376" s="267"/>
      <c r="C376" s="9"/>
      <c r="D376" s="11"/>
      <c r="E376" s="11"/>
      <c r="F376" s="422"/>
      <c r="G376" s="11"/>
      <c r="H376" s="28"/>
    </row>
    <row r="377" spans="1:8" ht="15">
      <c r="A377" s="16" t="s">
        <v>31</v>
      </c>
      <c r="B377" s="267"/>
      <c r="C377" s="9"/>
      <c r="D377" s="9"/>
      <c r="E377" s="9"/>
      <c r="F377" s="422"/>
      <c r="G377" s="9"/>
      <c r="H377" s="27"/>
    </row>
    <row r="378" spans="1:8" ht="15">
      <c r="A378" s="16" t="s">
        <v>32</v>
      </c>
      <c r="B378" s="267"/>
      <c r="C378" s="9"/>
      <c r="D378" s="9"/>
      <c r="E378" s="9"/>
      <c r="F378" s="422"/>
      <c r="G378" s="259" t="s">
        <v>389</v>
      </c>
      <c r="H378" s="260"/>
    </row>
    <row r="379" spans="1:8" ht="15">
      <c r="A379" s="16" t="s">
        <v>33</v>
      </c>
      <c r="B379" s="267"/>
      <c r="C379" s="9"/>
      <c r="D379" s="9"/>
      <c r="E379" s="9"/>
      <c r="F379" s="422"/>
      <c r="G379" s="9"/>
      <c r="H379" s="261"/>
    </row>
    <row r="380" spans="1:8" ht="15">
      <c r="A380" s="18" t="s">
        <v>34</v>
      </c>
      <c r="B380" s="267"/>
      <c r="C380" s="9"/>
      <c r="D380" s="9"/>
      <c r="E380" s="9"/>
      <c r="F380" s="422"/>
      <c r="G380" s="259" t="s">
        <v>206</v>
      </c>
      <c r="H380" s="260"/>
    </row>
    <row r="381" spans="1:8" ht="19.5" customHeight="1" thickBot="1">
      <c r="A381" s="30" t="s">
        <v>18</v>
      </c>
      <c r="B381" s="33"/>
      <c r="C381" s="32" t="s">
        <v>19</v>
      </c>
      <c r="D381" s="32"/>
      <c r="E381" s="31" t="s">
        <v>20</v>
      </c>
      <c r="F381" s="502"/>
      <c r="G381" s="33"/>
      <c r="H381" s="35"/>
    </row>
    <row r="382" spans="1:8" ht="16.5" thickTop="1"/>
  </sheetData>
  <mergeCells count="7">
    <mergeCell ref="A371:H371"/>
    <mergeCell ref="B1:H1"/>
    <mergeCell ref="E2:F2"/>
    <mergeCell ref="B20:H20"/>
    <mergeCell ref="B29:H29"/>
    <mergeCell ref="B12:F12"/>
    <mergeCell ref="B11:F11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87" fitToHeight="0" orientation="portrait" r:id="rId1"/>
  <headerFooter>
    <oddFooter>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9</vt:i4>
      </vt:variant>
    </vt:vector>
  </HeadingPairs>
  <TitlesOfParts>
    <vt:vector size="17" baseType="lpstr">
      <vt:lpstr>100 Series</vt:lpstr>
      <vt:lpstr>100 Series Model Extras</vt:lpstr>
      <vt:lpstr>800 Series</vt:lpstr>
      <vt:lpstr>800 Series Model Extras</vt:lpstr>
      <vt:lpstr>1000 Series</vt:lpstr>
      <vt:lpstr>1000 Series Model Extras</vt:lpstr>
      <vt:lpstr>5000 Series</vt:lpstr>
      <vt:lpstr>Extra</vt:lpstr>
      <vt:lpstr>'100 Series'!Print_Area</vt:lpstr>
      <vt:lpstr>'100 Series Model Extras'!Print_Area</vt:lpstr>
      <vt:lpstr>'1000 Series Model Extras'!Print_Area</vt:lpstr>
      <vt:lpstr>'800 Series Model Extras'!Print_Area</vt:lpstr>
      <vt:lpstr>Extra!Print_Area</vt:lpstr>
      <vt:lpstr>'100 Series Model Extras'!Print_Titles</vt:lpstr>
      <vt:lpstr>'1000 Series Model Extras'!Print_Titles</vt:lpstr>
      <vt:lpstr>'800 Series Model Extras'!Print_Titles</vt:lpstr>
      <vt:lpstr>Extra!Print_Titles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Daniels</dc:creator>
  <cp:lastModifiedBy>Tricia Oliver</cp:lastModifiedBy>
  <cp:lastPrinted>2019-08-01T12:02:51Z</cp:lastPrinted>
  <dcterms:created xsi:type="dcterms:W3CDTF">2000-05-26T19:52:55Z</dcterms:created>
  <dcterms:modified xsi:type="dcterms:W3CDTF">2020-01-24T14:05:57Z</dcterms:modified>
</cp:coreProperties>
</file>