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zacorp.sharepoint.com/sites/LRConstruction/Shared Documents/KING EAST PHASE 2/PHASE 2 Energy Star/Quote Models/4Star/"/>
    </mc:Choice>
  </mc:AlternateContent>
  <xr:revisionPtr revIDLastSave="7" documentId="8_{CD230D5B-02C9-4BFF-B6F8-2F32408A8FCB}" xr6:coauthVersionLast="47" xr6:coauthVersionMax="47" xr10:uidLastSave="{8C24B077-5F40-410E-8B7E-896ABA3F56CE}"/>
  <bookViews>
    <workbookView xWindow="-120" yWindow="-120" windowWidth="29040" windowHeight="15840" xr2:uid="{36117D5C-1D83-414E-9E7E-BB6488EDA3EA}"/>
  </bookViews>
  <sheets>
    <sheet name="Model List" sheetId="1" r:id="rId1"/>
  </sheets>
  <definedNames>
    <definedName name="_xlnm.Print_Area" localSheetId="0">'Model List'!$A$1:$E$59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53" i="1"/>
  <c r="F45" i="1"/>
  <c r="F38" i="1"/>
  <c r="E54" i="1"/>
  <c r="E53" i="1"/>
  <c r="E58" i="1"/>
  <c r="E57" i="1"/>
  <c r="E52" i="1"/>
  <c r="E51" i="1"/>
  <c r="E50" i="1"/>
  <c r="E49" i="1"/>
  <c r="E48" i="1"/>
  <c r="E47" i="1"/>
  <c r="E46" i="1"/>
  <c r="E45" i="1"/>
  <c r="E44" i="1"/>
  <c r="E39" i="1"/>
  <c r="E38" i="1"/>
  <c r="E37" i="1"/>
  <c r="E34" i="1"/>
  <c r="E32" i="1"/>
  <c r="E36" i="1"/>
  <c r="E42" i="1"/>
  <c r="E56" i="1"/>
  <c r="E19" i="1"/>
  <c r="E18" i="1"/>
  <c r="E17" i="1"/>
  <c r="E12" i="1"/>
  <c r="E11" i="1"/>
  <c r="E10" i="1"/>
  <c r="E25" i="1" l="1"/>
  <c r="E24" i="1"/>
  <c r="E22" i="1"/>
  <c r="E21" i="1"/>
  <c r="E29" i="1"/>
  <c r="E28" i="1"/>
  <c r="E7" i="1"/>
  <c r="E8" i="1"/>
</calcChain>
</file>

<file path=xl/sharedStrings.xml><?xml version="1.0" encoding="utf-8"?>
<sst xmlns="http://schemas.openxmlformats.org/spreadsheetml/2006/main" count="122" uniqueCount="44">
  <si>
    <t>Model</t>
  </si>
  <si>
    <t>Elevation</t>
  </si>
  <si>
    <t>B</t>
  </si>
  <si>
    <t>A</t>
  </si>
  <si>
    <t>C</t>
  </si>
  <si>
    <t>Price Firm to April 30, 2024</t>
  </si>
  <si>
    <t>Notes</t>
  </si>
  <si>
    <t>Drywall: 4 Star Drywall (99) Ltd.</t>
  </si>
  <si>
    <t>Finished Foyer</t>
  </si>
  <si>
    <t>King East Project- Phase 2 Part One</t>
  </si>
  <si>
    <t>$</t>
  </si>
  <si>
    <t>D</t>
  </si>
  <si>
    <t>Singles</t>
  </si>
  <si>
    <t>Townhouses</t>
  </si>
  <si>
    <t>Block 50 Unit 1 - 2030S</t>
  </si>
  <si>
    <t>Block 50 Unit 2 - 2010</t>
  </si>
  <si>
    <t>Block 50 Unit 3 - 2030</t>
  </si>
  <si>
    <t>Block 50 Unit 4 - 2030</t>
  </si>
  <si>
    <t>Block 50 Unit 5 - 2010</t>
  </si>
  <si>
    <t>Block 50 Unit 6 - 2030</t>
  </si>
  <si>
    <t>Block 50 Unit 7 - 2030S</t>
  </si>
  <si>
    <t>Block 51 Unit 1 - 2030S</t>
  </si>
  <si>
    <t>Block 51 Unit 7 - 2030S</t>
  </si>
  <si>
    <t>Block 51 Unit 6 - 2030</t>
  </si>
  <si>
    <t>Block 51 Unit 2 - 2010</t>
  </si>
  <si>
    <t>Block 51 Unit 3 - 2010</t>
  </si>
  <si>
    <t>Block 51 Unit 4 - 2010</t>
  </si>
  <si>
    <t>Block 51 Unit 5 - 2030</t>
  </si>
  <si>
    <t>Block 52 Unit 1 - 2030</t>
  </si>
  <si>
    <t>Block 52 Unit 2 - 2030</t>
  </si>
  <si>
    <t>Block 52 Unit 3 - 2030</t>
  </si>
  <si>
    <t>Block 52 Unit 4 - 2030</t>
  </si>
  <si>
    <t>Block 52 Unit 6 - 2030</t>
  </si>
  <si>
    <t>Block 52 Unit 7 - 2030</t>
  </si>
  <si>
    <t>Block 53 Unit 1 - 2030</t>
  </si>
  <si>
    <t>Block 53 Unit 4 - 2030</t>
  </si>
  <si>
    <t>Block 53 Unit 5 - 2030</t>
  </si>
  <si>
    <t>Block 53 Unit 3 - 2010</t>
  </si>
  <si>
    <t>Block 53 Unit 2 - 1980</t>
  </si>
  <si>
    <t>Block 52 Unit 8 - 2030</t>
  </si>
  <si>
    <t>Finished Basement</t>
  </si>
  <si>
    <t>Block 52 Unit 5 - 2030</t>
  </si>
  <si>
    <t>Block 53 Unit 6 - 2225S</t>
  </si>
  <si>
    <t>Date: September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</si>
</sst>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right"/>
    </xf>
    <xf numFmtId="0" fontId="4" fillId="0" borderId="25" xfId="0" applyFont="1" applyBorder="1" applyAlignment="1">
      <alignment horizontal="right" vertical="center"/>
    </xf>
    <xf numFmtId="164" fontId="4" fillId="2" borderId="2" xfId="1" applyFont="1" applyFill="1" applyBorder="1" applyAlignment="1">
      <alignment horizontal="right" vertical="center"/>
    </xf>
    <xf numFmtId="164" fontId="4" fillId="2" borderId="4" xfId="1" applyFont="1" applyFill="1" applyBorder="1" applyAlignment="1">
      <alignment horizontal="right" vertical="center"/>
    </xf>
    <xf numFmtId="164" fontId="4" fillId="2" borderId="8" xfId="1" applyFont="1" applyFill="1" applyBorder="1" applyAlignment="1">
      <alignment horizontal="right" vertical="center"/>
    </xf>
    <xf numFmtId="164" fontId="4" fillId="2" borderId="26" xfId="1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445A-49BA-49BD-A680-2395CD216738}">
  <sheetPr>
    <pageSetUpPr fitToPage="1"/>
  </sheetPr>
  <dimension ref="A1:F60"/>
  <sheetViews>
    <sheetView tabSelected="1" view="pageBreakPreview" topLeftCell="A47" zoomScaleNormal="100" zoomScaleSheetLayoutView="100" workbookViewId="0">
      <selection activeCell="F60" sqref="F60"/>
    </sheetView>
  </sheetViews>
  <sheetFormatPr defaultRowHeight="15" x14ac:dyDescent="0.25"/>
  <cols>
    <col min="1" max="1" width="7.5703125" style="1" customWidth="1"/>
    <col min="2" max="2" width="32.85546875" customWidth="1"/>
    <col min="3" max="3" width="15.28515625" customWidth="1"/>
    <col min="4" max="4" width="34.28515625" customWidth="1"/>
    <col min="5" max="5" width="50.5703125" style="13" customWidth="1"/>
    <col min="6" max="6" width="12.5703125" bestFit="1" customWidth="1"/>
    <col min="8" max="8" width="65.7109375" customWidth="1"/>
  </cols>
  <sheetData>
    <row r="1" spans="1:5" ht="25.5" customHeight="1" x14ac:dyDescent="0.25">
      <c r="A1" s="25" t="s">
        <v>9</v>
      </c>
      <c r="B1" s="26"/>
      <c r="C1" s="26"/>
      <c r="D1" s="27"/>
      <c r="E1" s="17" t="s">
        <v>7</v>
      </c>
    </row>
    <row r="2" spans="1:5" ht="25.5" customHeight="1" x14ac:dyDescent="0.25">
      <c r="A2" s="28"/>
      <c r="B2" s="29"/>
      <c r="C2" s="29"/>
      <c r="D2" s="30"/>
      <c r="E2" s="8" t="s">
        <v>43</v>
      </c>
    </row>
    <row r="3" spans="1:5" ht="25.5" customHeight="1" x14ac:dyDescent="0.25">
      <c r="A3" s="31"/>
      <c r="B3" s="32"/>
      <c r="C3" s="32"/>
      <c r="D3" s="33"/>
      <c r="E3" s="12" t="s">
        <v>5</v>
      </c>
    </row>
    <row r="4" spans="1:5" ht="25.5" customHeight="1" thickBot="1" x14ac:dyDescent="0.3">
      <c r="A4" s="10"/>
      <c r="B4" s="9" t="s">
        <v>0</v>
      </c>
      <c r="C4" s="9" t="s">
        <v>1</v>
      </c>
      <c r="D4" s="9" t="s">
        <v>6</v>
      </c>
      <c r="E4" s="11" t="s">
        <v>10</v>
      </c>
    </row>
    <row r="5" spans="1:5" ht="45" customHeight="1" thickBot="1" x14ac:dyDescent="0.3">
      <c r="A5" s="22" t="s">
        <v>12</v>
      </c>
      <c r="B5" s="23"/>
      <c r="C5" s="23"/>
      <c r="D5" s="23"/>
      <c r="E5" s="24"/>
    </row>
    <row r="6" spans="1:5" ht="33.6" customHeight="1" x14ac:dyDescent="0.25">
      <c r="A6" s="7">
        <v>1</v>
      </c>
      <c r="B6" s="2">
        <v>2350</v>
      </c>
      <c r="C6" s="2" t="s">
        <v>3</v>
      </c>
      <c r="D6" s="2" t="s">
        <v>8</v>
      </c>
      <c r="E6" s="21">
        <v>33760</v>
      </c>
    </row>
    <row r="7" spans="1:5" ht="33.6" customHeight="1" x14ac:dyDescent="0.25">
      <c r="A7" s="7">
        <v>2</v>
      </c>
      <c r="B7" s="3">
        <v>2350</v>
      </c>
      <c r="C7" s="2" t="s">
        <v>2</v>
      </c>
      <c r="D7" s="3" t="s">
        <v>8</v>
      </c>
      <c r="E7" s="18">
        <f>+E6-80</f>
        <v>33680</v>
      </c>
    </row>
    <row r="8" spans="1:5" ht="33.6" customHeight="1" x14ac:dyDescent="0.25">
      <c r="A8" s="7">
        <v>3</v>
      </c>
      <c r="B8" s="3">
        <v>2350</v>
      </c>
      <c r="C8" s="3" t="s">
        <v>4</v>
      </c>
      <c r="D8" s="3" t="s">
        <v>8</v>
      </c>
      <c r="E8" s="19">
        <f>33760-110</f>
        <v>33650</v>
      </c>
    </row>
    <row r="9" spans="1:5" ht="33.6" customHeight="1" x14ac:dyDescent="0.25">
      <c r="A9" s="7">
        <v>4</v>
      </c>
      <c r="B9" s="3">
        <v>2665</v>
      </c>
      <c r="C9" s="3" t="s">
        <v>3</v>
      </c>
      <c r="D9" s="3" t="s">
        <v>8</v>
      </c>
      <c r="E9" s="19">
        <v>35680</v>
      </c>
    </row>
    <row r="10" spans="1:5" ht="33.6" customHeight="1" x14ac:dyDescent="0.25">
      <c r="A10" s="7">
        <v>5</v>
      </c>
      <c r="B10" s="3">
        <v>2665</v>
      </c>
      <c r="C10" s="3" t="s">
        <v>2</v>
      </c>
      <c r="D10" s="3" t="s">
        <v>8</v>
      </c>
      <c r="E10" s="19">
        <f>+E9-80</f>
        <v>35600</v>
      </c>
    </row>
    <row r="11" spans="1:5" ht="33.6" customHeight="1" x14ac:dyDescent="0.25">
      <c r="A11" s="7">
        <v>6</v>
      </c>
      <c r="B11" s="3">
        <v>2665</v>
      </c>
      <c r="C11" s="3" t="s">
        <v>4</v>
      </c>
      <c r="D11" s="3" t="s">
        <v>8</v>
      </c>
      <c r="E11" s="19">
        <f>+E9-80</f>
        <v>35600</v>
      </c>
    </row>
    <row r="12" spans="1:5" ht="33.6" customHeight="1" x14ac:dyDescent="0.25">
      <c r="A12" s="7">
        <v>7</v>
      </c>
      <c r="B12" s="3">
        <v>2665</v>
      </c>
      <c r="C12" s="3" t="s">
        <v>11</v>
      </c>
      <c r="D12" s="3" t="s">
        <v>8</v>
      </c>
      <c r="E12" s="19">
        <f>+E9+190</f>
        <v>35870</v>
      </c>
    </row>
    <row r="13" spans="1:5" ht="33.6" customHeight="1" x14ac:dyDescent="0.25">
      <c r="A13" s="7">
        <v>8</v>
      </c>
      <c r="B13" s="3">
        <v>2670</v>
      </c>
      <c r="C13" s="3" t="s">
        <v>3</v>
      </c>
      <c r="D13" s="3" t="s">
        <v>8</v>
      </c>
      <c r="E13" s="19">
        <v>35550</v>
      </c>
    </row>
    <row r="14" spans="1:5" ht="33.6" customHeight="1" x14ac:dyDescent="0.25">
      <c r="A14" s="7">
        <v>9</v>
      </c>
      <c r="B14" s="3">
        <v>2670</v>
      </c>
      <c r="C14" s="3" t="s">
        <v>2</v>
      </c>
      <c r="D14" s="3" t="s">
        <v>8</v>
      </c>
      <c r="E14" s="19">
        <v>35550</v>
      </c>
    </row>
    <row r="15" spans="1:5" ht="33.6" customHeight="1" x14ac:dyDescent="0.25">
      <c r="A15" s="7">
        <v>10</v>
      </c>
      <c r="B15" s="3">
        <v>2670</v>
      </c>
      <c r="C15" s="3" t="s">
        <v>4</v>
      </c>
      <c r="D15" s="3" t="s">
        <v>8</v>
      </c>
      <c r="E15" s="19">
        <v>35550</v>
      </c>
    </row>
    <row r="16" spans="1:5" ht="33.6" customHeight="1" x14ac:dyDescent="0.25">
      <c r="A16" s="7">
        <v>11</v>
      </c>
      <c r="B16" s="3">
        <v>2700</v>
      </c>
      <c r="C16" s="3" t="s">
        <v>3</v>
      </c>
      <c r="D16" s="3" t="s">
        <v>8</v>
      </c>
      <c r="E16" s="19">
        <v>34650</v>
      </c>
    </row>
    <row r="17" spans="1:5" ht="33.6" customHeight="1" x14ac:dyDescent="0.25">
      <c r="A17" s="7">
        <v>12</v>
      </c>
      <c r="B17" s="3">
        <v>2700</v>
      </c>
      <c r="C17" s="3" t="s">
        <v>2</v>
      </c>
      <c r="D17" s="3" t="s">
        <v>8</v>
      </c>
      <c r="E17" s="19">
        <f>+E16</f>
        <v>34650</v>
      </c>
    </row>
    <row r="18" spans="1:5" ht="33.6" customHeight="1" x14ac:dyDescent="0.25">
      <c r="A18" s="7">
        <v>13</v>
      </c>
      <c r="B18" s="3">
        <v>2700</v>
      </c>
      <c r="C18" s="3" t="s">
        <v>4</v>
      </c>
      <c r="D18" s="3" t="s">
        <v>8</v>
      </c>
      <c r="E18" s="19">
        <f>+E16</f>
        <v>34650</v>
      </c>
    </row>
    <row r="19" spans="1:5" ht="33.6" customHeight="1" x14ac:dyDescent="0.25">
      <c r="A19" s="7">
        <v>14</v>
      </c>
      <c r="B19" s="3">
        <v>2700</v>
      </c>
      <c r="C19" s="3" t="s">
        <v>11</v>
      </c>
      <c r="D19" s="3" t="s">
        <v>8</v>
      </c>
      <c r="E19" s="19">
        <f>+E16+380</f>
        <v>35030</v>
      </c>
    </row>
    <row r="20" spans="1:5" ht="33.6" customHeight="1" x14ac:dyDescent="0.25">
      <c r="A20" s="7">
        <v>15</v>
      </c>
      <c r="B20" s="3">
        <v>3020</v>
      </c>
      <c r="C20" s="3" t="s">
        <v>3</v>
      </c>
      <c r="D20" s="3" t="s">
        <v>8</v>
      </c>
      <c r="E20" s="19">
        <v>39470</v>
      </c>
    </row>
    <row r="21" spans="1:5" ht="33.6" customHeight="1" x14ac:dyDescent="0.25">
      <c r="A21" s="7">
        <v>16</v>
      </c>
      <c r="B21" s="3">
        <v>3020</v>
      </c>
      <c r="C21" s="3" t="s">
        <v>2</v>
      </c>
      <c r="D21" s="3" t="s">
        <v>8</v>
      </c>
      <c r="E21" s="19">
        <f>39470+270</f>
        <v>39740</v>
      </c>
    </row>
    <row r="22" spans="1:5" ht="33.6" customHeight="1" x14ac:dyDescent="0.25">
      <c r="A22" s="7">
        <v>17</v>
      </c>
      <c r="B22" s="3">
        <v>3020</v>
      </c>
      <c r="C22" s="3" t="s">
        <v>4</v>
      </c>
      <c r="D22" s="3" t="s">
        <v>8</v>
      </c>
      <c r="E22" s="19">
        <f>39470-130</f>
        <v>39340</v>
      </c>
    </row>
    <row r="23" spans="1:5" ht="33.6" customHeight="1" x14ac:dyDescent="0.25">
      <c r="A23" s="7">
        <v>18</v>
      </c>
      <c r="B23" s="3">
        <v>3250</v>
      </c>
      <c r="C23" s="3" t="s">
        <v>3</v>
      </c>
      <c r="D23" s="3"/>
      <c r="E23" s="19">
        <v>40440</v>
      </c>
    </row>
    <row r="24" spans="1:5" ht="33.6" customHeight="1" x14ac:dyDescent="0.25">
      <c r="A24" s="7">
        <v>19</v>
      </c>
      <c r="B24" s="3">
        <v>3250</v>
      </c>
      <c r="C24" s="3" t="s">
        <v>2</v>
      </c>
      <c r="D24" s="3"/>
      <c r="E24" s="19">
        <f>40440-60</f>
        <v>40380</v>
      </c>
    </row>
    <row r="25" spans="1:5" ht="33.6" customHeight="1" x14ac:dyDescent="0.25">
      <c r="A25" s="7">
        <v>20</v>
      </c>
      <c r="B25" s="3">
        <v>3250</v>
      </c>
      <c r="C25" s="3" t="s">
        <v>4</v>
      </c>
      <c r="D25" s="3"/>
      <c r="E25" s="19">
        <f>40440+190</f>
        <v>40630</v>
      </c>
    </row>
    <row r="26" spans="1:5" ht="33.6" customHeight="1" x14ac:dyDescent="0.25">
      <c r="A26" s="7">
        <v>21</v>
      </c>
      <c r="B26" s="3">
        <v>3250</v>
      </c>
      <c r="C26" s="3" t="s">
        <v>11</v>
      </c>
      <c r="D26" s="3"/>
      <c r="E26" s="19">
        <v>40440</v>
      </c>
    </row>
    <row r="27" spans="1:5" ht="33.6" customHeight="1" x14ac:dyDescent="0.25">
      <c r="A27" s="7">
        <v>22</v>
      </c>
      <c r="B27" s="3">
        <v>3400</v>
      </c>
      <c r="C27" s="3" t="s">
        <v>3</v>
      </c>
      <c r="D27" s="3"/>
      <c r="E27" s="19">
        <v>42800</v>
      </c>
    </row>
    <row r="28" spans="1:5" ht="33.6" customHeight="1" x14ac:dyDescent="0.25">
      <c r="A28" s="7">
        <v>23</v>
      </c>
      <c r="B28" s="3">
        <v>3400</v>
      </c>
      <c r="C28" s="3" t="s">
        <v>2</v>
      </c>
      <c r="D28" s="3"/>
      <c r="E28" s="19">
        <f>42800+210</f>
        <v>43010</v>
      </c>
    </row>
    <row r="29" spans="1:5" ht="33.6" customHeight="1" x14ac:dyDescent="0.25">
      <c r="A29" s="7">
        <v>24</v>
      </c>
      <c r="B29" s="3">
        <v>3400</v>
      </c>
      <c r="C29" s="3" t="s">
        <v>4</v>
      </c>
      <c r="D29" s="3"/>
      <c r="E29" s="19">
        <f>42800+50</f>
        <v>42850</v>
      </c>
    </row>
    <row r="30" spans="1:5" ht="33.6" customHeight="1" thickBot="1" x14ac:dyDescent="0.3">
      <c r="A30" s="4">
        <v>25</v>
      </c>
      <c r="B30" s="6">
        <v>3625</v>
      </c>
      <c r="C30" s="6" t="s">
        <v>3</v>
      </c>
      <c r="D30" s="6"/>
      <c r="E30" s="20">
        <v>42410</v>
      </c>
    </row>
    <row r="31" spans="1:5" ht="37.5" customHeight="1" thickBot="1" x14ac:dyDescent="0.3">
      <c r="A31" s="22" t="s">
        <v>13</v>
      </c>
      <c r="B31" s="23"/>
      <c r="C31" s="23"/>
      <c r="D31" s="23"/>
      <c r="E31" s="24"/>
    </row>
    <row r="32" spans="1:5" ht="34.15" customHeight="1" x14ac:dyDescent="0.25">
      <c r="A32" s="7">
        <v>1</v>
      </c>
      <c r="B32" s="2" t="s">
        <v>14</v>
      </c>
      <c r="C32" s="2" t="s">
        <v>3</v>
      </c>
      <c r="D32" s="2" t="s">
        <v>40</v>
      </c>
      <c r="E32" s="21">
        <f>26920+1340</f>
        <v>28260</v>
      </c>
    </row>
    <row r="33" spans="1:6" ht="34.15" customHeight="1" x14ac:dyDescent="0.25">
      <c r="A33" s="7">
        <v>2</v>
      </c>
      <c r="B33" s="3" t="s">
        <v>15</v>
      </c>
      <c r="C33" s="2" t="s">
        <v>2</v>
      </c>
      <c r="D33" s="3" t="s">
        <v>40</v>
      </c>
      <c r="E33" s="18">
        <v>27510</v>
      </c>
    </row>
    <row r="34" spans="1:6" ht="34.15" customHeight="1" x14ac:dyDescent="0.25">
      <c r="A34" s="7">
        <v>3</v>
      </c>
      <c r="B34" s="3" t="s">
        <v>16</v>
      </c>
      <c r="C34" s="3" t="s">
        <v>2</v>
      </c>
      <c r="D34" s="3" t="s">
        <v>40</v>
      </c>
      <c r="E34" s="19">
        <f>26920-130</f>
        <v>26790</v>
      </c>
    </row>
    <row r="35" spans="1:6" ht="34.15" customHeight="1" x14ac:dyDescent="0.25">
      <c r="A35" s="7">
        <v>4</v>
      </c>
      <c r="B35" s="3" t="s">
        <v>17</v>
      </c>
      <c r="C35" s="3" t="s">
        <v>3</v>
      </c>
      <c r="D35" s="3" t="s">
        <v>40</v>
      </c>
      <c r="E35" s="19">
        <v>26920</v>
      </c>
    </row>
    <row r="36" spans="1:6" ht="34.15" customHeight="1" x14ac:dyDescent="0.25">
      <c r="A36" s="7">
        <v>5</v>
      </c>
      <c r="B36" s="3" t="s">
        <v>18</v>
      </c>
      <c r="C36" s="3" t="s">
        <v>3</v>
      </c>
      <c r="D36" s="3" t="s">
        <v>40</v>
      </c>
      <c r="E36" s="19">
        <f>27510+120</f>
        <v>27630</v>
      </c>
    </row>
    <row r="37" spans="1:6" ht="34.15" customHeight="1" x14ac:dyDescent="0.25">
      <c r="A37" s="7">
        <v>6</v>
      </c>
      <c r="B37" s="3" t="s">
        <v>19</v>
      </c>
      <c r="C37" s="3" t="s">
        <v>2</v>
      </c>
      <c r="D37" s="3" t="s">
        <v>40</v>
      </c>
      <c r="E37" s="19">
        <f>26920-130</f>
        <v>26790</v>
      </c>
    </row>
    <row r="38" spans="1:6" ht="34.15" customHeight="1" x14ac:dyDescent="0.25">
      <c r="A38" s="7">
        <v>7</v>
      </c>
      <c r="B38" s="3" t="s">
        <v>20</v>
      </c>
      <c r="C38" s="3" t="s">
        <v>2</v>
      </c>
      <c r="D38" s="3" t="s">
        <v>40</v>
      </c>
      <c r="E38" s="19">
        <f>26920-130+1340</f>
        <v>28130</v>
      </c>
      <c r="F38" s="34">
        <f>SUM(E32:E38)</f>
        <v>192030</v>
      </c>
    </row>
    <row r="39" spans="1:6" ht="34.15" customHeight="1" x14ac:dyDescent="0.25">
      <c r="A39" s="7">
        <v>8</v>
      </c>
      <c r="B39" s="3" t="s">
        <v>21</v>
      </c>
      <c r="C39" s="3" t="s">
        <v>3</v>
      </c>
      <c r="D39" s="3" t="s">
        <v>40</v>
      </c>
      <c r="E39" s="19">
        <f>26920+1340</f>
        <v>28260</v>
      </c>
    </row>
    <row r="40" spans="1:6" ht="34.15" customHeight="1" x14ac:dyDescent="0.25">
      <c r="A40" s="7">
        <v>9</v>
      </c>
      <c r="B40" s="3" t="s">
        <v>24</v>
      </c>
      <c r="C40" s="3" t="s">
        <v>2</v>
      </c>
      <c r="D40" s="3" t="s">
        <v>40</v>
      </c>
      <c r="E40" s="18">
        <v>27510</v>
      </c>
    </row>
    <row r="41" spans="1:6" ht="34.15" customHeight="1" x14ac:dyDescent="0.25">
      <c r="A41" s="7">
        <v>10</v>
      </c>
      <c r="B41" s="3" t="s">
        <v>25</v>
      </c>
      <c r="C41" s="3" t="s">
        <v>2</v>
      </c>
      <c r="D41" s="3" t="s">
        <v>40</v>
      </c>
      <c r="E41" s="18">
        <v>27510</v>
      </c>
    </row>
    <row r="42" spans="1:6" ht="34.15" customHeight="1" x14ac:dyDescent="0.25">
      <c r="A42" s="7">
        <v>11</v>
      </c>
      <c r="B42" s="3" t="s">
        <v>26</v>
      </c>
      <c r="C42" s="3" t="s">
        <v>3</v>
      </c>
      <c r="D42" s="3" t="s">
        <v>40</v>
      </c>
      <c r="E42" s="19">
        <f>27510+120</f>
        <v>27630</v>
      </c>
    </row>
    <row r="43" spans="1:6" ht="34.15" customHeight="1" x14ac:dyDescent="0.25">
      <c r="A43" s="7">
        <v>12</v>
      </c>
      <c r="B43" s="3" t="s">
        <v>27</v>
      </c>
      <c r="C43" s="3" t="s">
        <v>3</v>
      </c>
      <c r="D43" s="3" t="s">
        <v>40</v>
      </c>
      <c r="E43" s="19">
        <v>26920</v>
      </c>
    </row>
    <row r="44" spans="1:6" ht="34.15" customHeight="1" x14ac:dyDescent="0.25">
      <c r="A44" s="7">
        <v>13</v>
      </c>
      <c r="B44" s="3" t="s">
        <v>23</v>
      </c>
      <c r="C44" s="3" t="s">
        <v>2</v>
      </c>
      <c r="D44" s="3" t="s">
        <v>40</v>
      </c>
      <c r="E44" s="19">
        <f>26920-130</f>
        <v>26790</v>
      </c>
    </row>
    <row r="45" spans="1:6" ht="34.15" customHeight="1" x14ac:dyDescent="0.25">
      <c r="A45" s="7">
        <v>14</v>
      </c>
      <c r="B45" s="3" t="s">
        <v>22</v>
      </c>
      <c r="C45" s="3" t="s">
        <v>2</v>
      </c>
      <c r="D45" s="3" t="s">
        <v>40</v>
      </c>
      <c r="E45" s="19">
        <f>26920+1000-130</f>
        <v>27790</v>
      </c>
      <c r="F45" s="34">
        <f>SUM(E39:E45)</f>
        <v>192410</v>
      </c>
    </row>
    <row r="46" spans="1:6" ht="34.15" customHeight="1" x14ac:dyDescent="0.25">
      <c r="A46" s="7">
        <v>15</v>
      </c>
      <c r="B46" s="3" t="s">
        <v>28</v>
      </c>
      <c r="C46" s="3"/>
      <c r="D46" s="3" t="s">
        <v>40</v>
      </c>
      <c r="E46" s="19">
        <f>26920+1340+220</f>
        <v>28480</v>
      </c>
    </row>
    <row r="47" spans="1:6" ht="34.15" customHeight="1" x14ac:dyDescent="0.25">
      <c r="A47" s="7">
        <v>16</v>
      </c>
      <c r="B47" s="3" t="s">
        <v>29</v>
      </c>
      <c r="C47" s="3"/>
      <c r="D47" s="3" t="s">
        <v>40</v>
      </c>
      <c r="E47" s="19">
        <f t="shared" ref="E47:E52" si="0">26920+220</f>
        <v>27140</v>
      </c>
    </row>
    <row r="48" spans="1:6" ht="34.15" customHeight="1" x14ac:dyDescent="0.25">
      <c r="A48" s="7">
        <v>17</v>
      </c>
      <c r="B48" s="3" t="s">
        <v>30</v>
      </c>
      <c r="C48" s="3"/>
      <c r="D48" s="3" t="s">
        <v>40</v>
      </c>
      <c r="E48" s="19">
        <f t="shared" si="0"/>
        <v>27140</v>
      </c>
    </row>
    <row r="49" spans="1:6" ht="34.15" customHeight="1" x14ac:dyDescent="0.25">
      <c r="A49" s="7">
        <v>18</v>
      </c>
      <c r="B49" s="3" t="s">
        <v>31</v>
      </c>
      <c r="C49" s="3"/>
      <c r="D49" s="3" t="s">
        <v>40</v>
      </c>
      <c r="E49" s="19">
        <f t="shared" si="0"/>
        <v>27140</v>
      </c>
    </row>
    <row r="50" spans="1:6" ht="34.15" customHeight="1" x14ac:dyDescent="0.25">
      <c r="A50" s="7">
        <v>19</v>
      </c>
      <c r="B50" s="3" t="s">
        <v>41</v>
      </c>
      <c r="C50" s="3"/>
      <c r="D50" s="3" t="s">
        <v>40</v>
      </c>
      <c r="E50" s="19">
        <f t="shared" si="0"/>
        <v>27140</v>
      </c>
    </row>
    <row r="51" spans="1:6" ht="34.15" customHeight="1" x14ac:dyDescent="0.25">
      <c r="A51" s="7">
        <v>20</v>
      </c>
      <c r="B51" s="3" t="s">
        <v>32</v>
      </c>
      <c r="C51" s="3"/>
      <c r="D51" s="3" t="s">
        <v>40</v>
      </c>
      <c r="E51" s="19">
        <f t="shared" si="0"/>
        <v>27140</v>
      </c>
    </row>
    <row r="52" spans="1:6" ht="34.15" customHeight="1" x14ac:dyDescent="0.25">
      <c r="A52" s="7">
        <v>21</v>
      </c>
      <c r="B52" s="3" t="s">
        <v>33</v>
      </c>
      <c r="C52" s="3"/>
      <c r="D52" s="3" t="s">
        <v>40</v>
      </c>
      <c r="E52" s="19">
        <f t="shared" si="0"/>
        <v>27140</v>
      </c>
    </row>
    <row r="53" spans="1:6" ht="34.15" customHeight="1" x14ac:dyDescent="0.25">
      <c r="A53" s="7">
        <v>22</v>
      </c>
      <c r="B53" s="3" t="s">
        <v>39</v>
      </c>
      <c r="C53" s="3"/>
      <c r="D53" s="3" t="s">
        <v>40</v>
      </c>
      <c r="E53" s="19">
        <f>26920+1340+220</f>
        <v>28480</v>
      </c>
      <c r="F53" s="34">
        <f>SUM(E46:E53)</f>
        <v>219800</v>
      </c>
    </row>
    <row r="54" spans="1:6" ht="34.15" customHeight="1" x14ac:dyDescent="0.25">
      <c r="A54" s="7">
        <v>23</v>
      </c>
      <c r="B54" s="3" t="s">
        <v>34</v>
      </c>
      <c r="C54" s="3"/>
      <c r="D54" s="3" t="s">
        <v>40</v>
      </c>
      <c r="E54" s="19">
        <f>26920+1340+220</f>
        <v>28480</v>
      </c>
    </row>
    <row r="55" spans="1:6" ht="34.15" customHeight="1" x14ac:dyDescent="0.25">
      <c r="A55" s="7">
        <v>24</v>
      </c>
      <c r="B55" s="3" t="s">
        <v>38</v>
      </c>
      <c r="C55" s="3"/>
      <c r="D55" s="3" t="s">
        <v>40</v>
      </c>
      <c r="E55" s="19">
        <v>24330</v>
      </c>
    </row>
    <row r="56" spans="1:6" ht="34.15" customHeight="1" x14ac:dyDescent="0.25">
      <c r="A56" s="7">
        <v>25</v>
      </c>
      <c r="B56" s="3" t="s">
        <v>37</v>
      </c>
      <c r="C56" s="3"/>
      <c r="D56" s="3" t="s">
        <v>40</v>
      </c>
      <c r="E56" s="19">
        <f>27510+120</f>
        <v>27630</v>
      </c>
    </row>
    <row r="57" spans="1:6" ht="34.15" customHeight="1" x14ac:dyDescent="0.25">
      <c r="A57" s="7">
        <v>26</v>
      </c>
      <c r="B57" s="3" t="s">
        <v>35</v>
      </c>
      <c r="C57" s="3"/>
      <c r="D57" s="3" t="s">
        <v>40</v>
      </c>
      <c r="E57" s="19">
        <f>26920+220</f>
        <v>27140</v>
      </c>
    </row>
    <row r="58" spans="1:6" ht="34.15" customHeight="1" x14ac:dyDescent="0.25">
      <c r="A58" s="7">
        <v>27</v>
      </c>
      <c r="B58" s="3" t="s">
        <v>36</v>
      </c>
      <c r="C58" s="3"/>
      <c r="D58" s="3" t="s">
        <v>40</v>
      </c>
      <c r="E58" s="19">
        <f>26920+220</f>
        <v>27140</v>
      </c>
    </row>
    <row r="59" spans="1:6" ht="34.15" customHeight="1" thickBot="1" x14ac:dyDescent="0.3">
      <c r="A59" s="4">
        <v>28</v>
      </c>
      <c r="B59" s="5" t="s">
        <v>42</v>
      </c>
      <c r="C59" s="6"/>
      <c r="D59" s="6" t="s">
        <v>40</v>
      </c>
      <c r="E59" s="20">
        <v>32730</v>
      </c>
      <c r="F59" s="34">
        <f>SUM(E54:E59)</f>
        <v>167450</v>
      </c>
    </row>
    <row r="60" spans="1:6" ht="37.5" customHeight="1" x14ac:dyDescent="0.25">
      <c r="A60" s="14"/>
      <c r="B60" s="15"/>
      <c r="C60" s="15"/>
      <c r="D60" s="15"/>
      <c r="E60" s="16"/>
    </row>
  </sheetData>
  <mergeCells count="3">
    <mergeCell ref="A5:E5"/>
    <mergeCell ref="A31:E31"/>
    <mergeCell ref="A1:D3"/>
  </mergeCells>
  <pageMargins left="0.7" right="0.7" top="0.75" bottom="0.75" header="0.3" footer="0.3"/>
  <pageSetup scale="64" fitToHeight="0" orientation="portrait" r:id="rId1"/>
  <rowBreaks count="1" manualBreakCount="1">
    <brk id="30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487977-d000-47d1-b07d-32ac3cfdd39d" xsi:nil="true"/>
    <lcf76f155ced4ddcb4097134ff3c332f xmlns="e5c8ea6c-9f67-4172-95ba-070543164d46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663FCB097BB54493FBF719383B4AF9" ma:contentTypeVersion="16" ma:contentTypeDescription="Create a new document." ma:contentTypeScope="" ma:versionID="f64b1c7bc5e179da3823441c386d0950">
  <xsd:schema xmlns:xsd="http://www.w3.org/2001/XMLSchema" xmlns:xs="http://www.w3.org/2001/XMLSchema" xmlns:p="http://schemas.microsoft.com/office/2006/metadata/properties" xmlns:ns2="e5c8ea6c-9f67-4172-95ba-070543164d46" xmlns:ns3="3f487977-d000-47d1-b07d-32ac3cfdd39d" targetNamespace="http://schemas.microsoft.com/office/2006/metadata/properties" ma:root="true" ma:fieldsID="928cad7a4604c8d52a2b98a417eca6f3" ns2:_="" ns3:_="">
    <xsd:import namespace="e5c8ea6c-9f67-4172-95ba-070543164d46"/>
    <xsd:import namespace="3f487977-d000-47d1-b07d-32ac3cfdd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ea6c-9f67-4172-95ba-070543164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6cc46cd-cc27-4349-b8f2-c0cabf4d0e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87977-d000-47d1-b07d-32ac3cfdd39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1b03597-e927-42e5-b1a4-8a3ff603616f}" ma:internalName="TaxCatchAll" ma:showField="CatchAllData" ma:web="3f487977-d000-47d1-b07d-32ac3cfdd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373C91-FC55-4985-BA15-822F423D27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D2480C-3F6B-4996-9AA4-F55C2CC56DF1}">
  <ds:schemaRefs>
    <ds:schemaRef ds:uri="http://schemas.microsoft.com/office/2006/metadata/properties"/>
    <ds:schemaRef ds:uri="http://schemas.microsoft.com/office/infopath/2007/PartnerControls"/>
    <ds:schemaRef ds:uri="3f487977-d000-47d1-b07d-32ac3cfdd39d"/>
    <ds:schemaRef ds:uri="e5c8ea6c-9f67-4172-95ba-070543164d46"/>
  </ds:schemaRefs>
</ds:datastoreItem>
</file>

<file path=customXml/itemProps3.xml><?xml version="1.0" encoding="utf-8"?>
<ds:datastoreItem xmlns:ds="http://schemas.openxmlformats.org/officeDocument/2006/customXml" ds:itemID="{22FC2F47-34AD-413C-BB68-2044543FC9A0}">
  <ds:schemaRefs>
    <ds:schemaRef ds:uri="http://www.w3.org/2001/XMLSchema"/>
  </ds:schemaRefs>
</ds:datastoreItem>
</file>

<file path=customXml/itemProps4.xml><?xml version="1.0" encoding="utf-8"?>
<ds:datastoreItem xmlns:ds="http://schemas.openxmlformats.org/officeDocument/2006/customXml" ds:itemID="{885A0996-F137-4169-8292-B37E7C5A2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c8ea6c-9f67-4172-95ba-070543164d46"/>
    <ds:schemaRef ds:uri="3f487977-d000-47d1-b07d-32ac3cfdd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 List</vt:lpstr>
      <vt:lpstr>'Model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Xu</dc:creator>
  <cp:lastModifiedBy>Mahdi Alavi</cp:lastModifiedBy>
  <cp:lastPrinted>2023-09-21T15:17:21Z</cp:lastPrinted>
  <dcterms:created xsi:type="dcterms:W3CDTF">2022-12-30T16:03:46Z</dcterms:created>
  <dcterms:modified xsi:type="dcterms:W3CDTF">2023-10-12T19:11:21Z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{22FC2F47-34AD-413C-BB68-2044543FC9A0}</vt:lpwstr>
  </property>
  <property fmtid="{D5CDD505-2E9C-101B-9397-08002B2CF9AE}" pid="5" name="ContentTypeId">
    <vt:lpwstr>0x010100F0663FCB097BB54493FBF719383B4AF9</vt:lpwstr>
  </property>
  <property fmtid="{D5CDD505-2E9C-101B-9397-08002B2CF9AE}" pid="6" name="MediaServiceImageTags">
    <vt:lpwstr/>
  </property>
</Properties>
</file>